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tiff" ContentType="image/tiff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2" yWindow="121" windowWidth="16215" windowHeight="7999"/>
  </bookViews>
  <sheets>
    <sheet name="New calculation" sheetId="2" r:id="rId1"/>
    <sheet name="Sheet1" sheetId="3" state="hidden" r:id="rId2"/>
  </sheets>
  <definedNames>
    <definedName name="_xlnm.Print_Area" localSheetId="0">'New calculation'!$A$1:$U$72</definedName>
  </definedNames>
  <calcPr calcId="145621"/>
</workbook>
</file>

<file path=xl/calcChain.xml><?xml version="1.0" encoding="utf-8"?>
<calcChain xmlns="http://schemas.openxmlformats.org/spreadsheetml/2006/main">
  <c r="AA52" i="2" l="1"/>
  <c r="D50" i="2" s="1"/>
  <c r="Y50" i="2"/>
  <c r="X13" i="2"/>
  <c r="X22" i="2" s="1"/>
  <c r="D18" i="2" s="1"/>
  <c r="X11" i="2"/>
  <c r="Y11" i="2" s="1"/>
  <c r="Z11" i="2" s="1"/>
  <c r="AA11" i="2" l="1"/>
  <c r="AB11" i="2" s="1"/>
  <c r="AC11" i="2" s="1"/>
  <c r="Z20" i="2"/>
  <c r="Z21" i="2" s="1"/>
  <c r="AB20" i="2"/>
  <c r="AB21" i="2" s="1"/>
  <c r="Q18" i="2" s="1"/>
  <c r="AA20" i="2"/>
  <c r="AA21" i="2" s="1"/>
  <c r="O18" i="2" s="1"/>
  <c r="Y21" i="2"/>
  <c r="AB13" i="2" l="1"/>
  <c r="AB14" i="2" s="1"/>
  <c r="Q13" i="2" s="1"/>
  <c r="Z13" i="2"/>
  <c r="Z14" i="2" s="1"/>
  <c r="AA13" i="2"/>
  <c r="AA14" i="2" s="1"/>
  <c r="O13" i="2" s="1"/>
</calcChain>
</file>

<file path=xl/comments1.xml><?xml version="1.0" encoding="utf-8"?>
<comments xmlns="http://schemas.openxmlformats.org/spreadsheetml/2006/main">
  <authors>
    <author>BadgerAdmin</author>
  </authors>
  <commentList>
    <comment ref="J13" authorId="0">
      <text>
        <r>
          <rPr>
            <b/>
            <sz val="9"/>
            <color indexed="81"/>
            <rFont val="Tahoma"/>
            <family val="2"/>
          </rPr>
          <t>BadgerAdmin:</t>
        </r>
        <r>
          <rPr>
            <sz val="9"/>
            <color indexed="81"/>
            <rFont val="Tahoma"/>
            <family val="2"/>
          </rPr>
          <t xml:space="preserve">
Drop Down Menu</t>
        </r>
      </text>
    </comment>
    <comment ref="J14" authorId="0">
      <text>
        <r>
          <rPr>
            <b/>
            <sz val="9"/>
            <color indexed="81"/>
            <rFont val="Tahoma"/>
            <family val="2"/>
          </rPr>
          <t>BadgerAdmin:</t>
        </r>
        <r>
          <rPr>
            <sz val="9"/>
            <color indexed="81"/>
            <rFont val="Tahoma"/>
            <family val="2"/>
          </rPr>
          <t xml:space="preserve">
Drop Down Menu</t>
        </r>
      </text>
    </comment>
    <comment ref="J15" authorId="0">
      <text>
        <r>
          <rPr>
            <b/>
            <sz val="9"/>
            <color indexed="81"/>
            <rFont val="Tahoma"/>
            <family val="2"/>
          </rPr>
          <t>BadgerAdmin:</t>
        </r>
        <r>
          <rPr>
            <sz val="9"/>
            <color indexed="81"/>
            <rFont val="Tahoma"/>
            <family val="2"/>
          </rPr>
          <t xml:space="preserve">
Drop Down Menu</t>
        </r>
      </text>
    </comment>
    <comment ref="J16" authorId="0">
      <text>
        <r>
          <rPr>
            <b/>
            <sz val="9"/>
            <color indexed="81"/>
            <rFont val="Tahoma"/>
            <family val="2"/>
          </rPr>
          <t>BadgerAdmin:</t>
        </r>
        <r>
          <rPr>
            <sz val="9"/>
            <color indexed="81"/>
            <rFont val="Tahoma"/>
            <family val="2"/>
          </rPr>
          <t xml:space="preserve">
Drop Down Menu</t>
        </r>
      </text>
    </comment>
    <comment ref="J17" authorId="0">
      <text>
        <r>
          <rPr>
            <b/>
            <sz val="9"/>
            <color indexed="81"/>
            <rFont val="Tahoma"/>
            <family val="2"/>
          </rPr>
          <t>BadgerAdmin:</t>
        </r>
        <r>
          <rPr>
            <sz val="9"/>
            <color indexed="81"/>
            <rFont val="Tahoma"/>
            <family val="2"/>
          </rPr>
          <t xml:space="preserve">
Drop Down Menu</t>
        </r>
      </text>
    </comment>
    <comment ref="J18" authorId="0">
      <text>
        <r>
          <rPr>
            <b/>
            <sz val="9"/>
            <color indexed="81"/>
            <rFont val="Tahoma"/>
            <family val="2"/>
          </rPr>
          <t>BadgerAdmin:</t>
        </r>
        <r>
          <rPr>
            <sz val="9"/>
            <color indexed="81"/>
            <rFont val="Tahoma"/>
            <family val="2"/>
          </rPr>
          <t xml:space="preserve">
Drop Down Menu</t>
        </r>
      </text>
    </comment>
    <comment ref="J19" authorId="0">
      <text>
        <r>
          <rPr>
            <b/>
            <sz val="9"/>
            <color indexed="81"/>
            <rFont val="Tahoma"/>
            <family val="2"/>
          </rPr>
          <t>BadgerAdmin:</t>
        </r>
        <r>
          <rPr>
            <sz val="9"/>
            <color indexed="81"/>
            <rFont val="Tahoma"/>
            <family val="2"/>
          </rPr>
          <t xml:space="preserve">
Drop Down Menu</t>
        </r>
      </text>
    </comment>
  </commentList>
</comments>
</file>

<file path=xl/sharedStrings.xml><?xml version="1.0" encoding="utf-8"?>
<sst xmlns="http://schemas.openxmlformats.org/spreadsheetml/2006/main" count="261" uniqueCount="167">
  <si>
    <t>According to ISA Form S20.50, Rev. 1</t>
  </si>
  <si>
    <t>max</t>
  </si>
  <si>
    <t>norm</t>
  </si>
  <si>
    <t>min</t>
  </si>
  <si>
    <t>Project</t>
  </si>
  <si>
    <t>Data Sheet</t>
  </si>
  <si>
    <t>of</t>
  </si>
  <si>
    <t>Unit</t>
  </si>
  <si>
    <t>Date</t>
  </si>
  <si>
    <t>PO</t>
  </si>
  <si>
    <t>Spec</t>
  </si>
  <si>
    <t>Item</t>
  </si>
  <si>
    <t>Tag</t>
  </si>
  <si>
    <t>Contract</t>
  </si>
  <si>
    <t>Dwg</t>
  </si>
  <si>
    <t>Mfr Serial*</t>
  </si>
  <si>
    <t>Service</t>
  </si>
  <si>
    <t>Gas?</t>
  </si>
  <si>
    <t>Feucht?</t>
  </si>
  <si>
    <t>qm?</t>
  </si>
  <si>
    <t>qn?</t>
  </si>
  <si>
    <t>qv?</t>
  </si>
  <si>
    <t>Zeile?</t>
  </si>
  <si>
    <t>Fluid</t>
  </si>
  <si>
    <t>Crit Press Pc</t>
  </si>
  <si>
    <t>SERVICE CONDITIONS</t>
  </si>
  <si>
    <t>Units</t>
  </si>
  <si>
    <t>Max Flow</t>
  </si>
  <si>
    <t>Norm Flow</t>
  </si>
  <si>
    <t>Min Flow</t>
  </si>
  <si>
    <t>Shut-Off</t>
  </si>
  <si>
    <t>Fluessig?</t>
  </si>
  <si>
    <t>Flow Rate</t>
  </si>
  <si>
    <t>-</t>
  </si>
  <si>
    <t>Inlet Pressure</t>
  </si>
  <si>
    <t>Outlet Pressure</t>
  </si>
  <si>
    <t>Inlet Temperature</t>
  </si>
  <si>
    <t>Density</t>
  </si>
  <si>
    <t>Eta/Ny</t>
  </si>
  <si>
    <t>Vapor Pressure</t>
  </si>
  <si>
    <t>Kappa</t>
  </si>
  <si>
    <t>*</t>
  </si>
  <si>
    <t>Required Cv</t>
  </si>
  <si>
    <t>Travel</t>
  </si>
  <si>
    <t>Eta/Ny/Kappa</t>
  </si>
  <si>
    <t>Predicted SPL</t>
  </si>
  <si>
    <t>dB(A)</t>
  </si>
  <si>
    <t>Isentropic exponent</t>
  </si>
  <si>
    <t>Viscosity</t>
  </si>
  <si>
    <t>LINE</t>
  </si>
  <si>
    <t>Pipe Line Size</t>
  </si>
  <si>
    <t>In</t>
  </si>
  <si>
    <t>ACTUATOR</t>
  </si>
  <si>
    <t>Type</t>
  </si>
  <si>
    <t>&amp; Schedule</t>
  </si>
  <si>
    <t>Out</t>
  </si>
  <si>
    <t>Mfr &amp; Model</t>
  </si>
  <si>
    <t>Pipeline Insulation</t>
  </si>
  <si>
    <t>Size</t>
  </si>
  <si>
    <t>Eff Area</t>
  </si>
  <si>
    <t>On/Off</t>
  </si>
  <si>
    <t>Modulating</t>
  </si>
  <si>
    <t>VALVE BODY / BONNET</t>
  </si>
  <si>
    <t>Spring Action Open/Close</t>
  </si>
  <si>
    <t>ANSI Class</t>
  </si>
  <si>
    <t>Max Allowable Pressure</t>
  </si>
  <si>
    <t>Max Press/Temp</t>
  </si>
  <si>
    <t>Min Required Pressure</t>
  </si>
  <si>
    <t>Available Instr. Air      Max</t>
  </si>
  <si>
    <t>Body/Bonnet Matl</t>
  </si>
  <si>
    <t xml:space="preserve">   Supply Pressure      Min</t>
  </si>
  <si>
    <t>Liner Matl/ID</t>
  </si>
  <si>
    <t>Bench Range</t>
  </si>
  <si>
    <t>End</t>
  </si>
  <si>
    <t>Act Orientation</t>
  </si>
  <si>
    <t>Connection</t>
  </si>
  <si>
    <t>Handwheel Type</t>
  </si>
  <si>
    <t>Flg Face Finish</t>
  </si>
  <si>
    <t>Air Fails Valve</t>
  </si>
  <si>
    <t>Set at</t>
  </si>
  <si>
    <t>End Ext/Matl</t>
  </si>
  <si>
    <t>Flow Direction</t>
  </si>
  <si>
    <t>Input signal</t>
  </si>
  <si>
    <t>Type of Bonnet</t>
  </si>
  <si>
    <t>Lub &amp; Iso Valve</t>
  </si>
  <si>
    <t>Lube</t>
  </si>
  <si>
    <t>POSITIONER</t>
  </si>
  <si>
    <t>Packing Material</t>
  </si>
  <si>
    <t>Packing Type</t>
  </si>
  <si>
    <t>On Increasing Signal Output Incr/Decr</t>
  </si>
  <si>
    <t>Gauges</t>
  </si>
  <si>
    <t>Bypass</t>
  </si>
  <si>
    <t>Cam Characteristic</t>
  </si>
  <si>
    <t>TRIM</t>
  </si>
  <si>
    <t>Rated Travel</t>
  </si>
  <si>
    <t>Characteristic</t>
  </si>
  <si>
    <t xml:space="preserve"> SWITCHES</t>
  </si>
  <si>
    <t>Quantity</t>
  </si>
  <si>
    <t>Balanced/Unbalanced</t>
  </si>
  <si>
    <t>FL^2</t>
  </si>
  <si>
    <t>FL</t>
  </si>
  <si>
    <t>XT</t>
  </si>
  <si>
    <t>Contacts/Rating</t>
  </si>
  <si>
    <t>Plug/Ball/Disk Material</t>
  </si>
  <si>
    <t>Actuation Points</t>
  </si>
  <si>
    <t>kv?</t>
  </si>
  <si>
    <t>Seat Material</t>
  </si>
  <si>
    <t>Rat. Kv</t>
  </si>
  <si>
    <t>Rat. Cv</t>
  </si>
  <si>
    <t>Cage/Guide Material</t>
  </si>
  <si>
    <t>Stem Material</t>
  </si>
  <si>
    <t>AIRSET</t>
  </si>
  <si>
    <t>Set Pressure</t>
  </si>
  <si>
    <t>Filter</t>
  </si>
  <si>
    <t>SPECIALS / ACCESSORIES</t>
  </si>
  <si>
    <t>NEC Class</t>
  </si>
  <si>
    <t>Group</t>
  </si>
  <si>
    <t>Div.</t>
  </si>
  <si>
    <t>TESTS</t>
  </si>
  <si>
    <t>Hydrostatic Pressure</t>
  </si>
  <si>
    <t>ANSI/FCI Leakage Class</t>
  </si>
  <si>
    <t>Rev</t>
  </si>
  <si>
    <t>Revision</t>
  </si>
  <si>
    <t>Orig</t>
  </si>
  <si>
    <t>App</t>
  </si>
  <si>
    <t>* Information supplied by manufacturer unless already specified.</t>
  </si>
  <si>
    <t>t/d</t>
  </si>
  <si>
    <t>gal/min(US)</t>
  </si>
  <si>
    <t>GPH(US)</t>
  </si>
  <si>
    <t>psi(a)</t>
  </si>
  <si>
    <t>lb/(ft s)</t>
  </si>
  <si>
    <t>GPM(US)</t>
  </si>
  <si>
    <t>%</t>
  </si>
  <si>
    <t>1"</t>
  </si>
  <si>
    <t>XS</t>
  </si>
  <si>
    <t>Parabolic plug</t>
  </si>
  <si>
    <t>Cv100</t>
  </si>
  <si>
    <t>Research Control Valves</t>
  </si>
  <si>
    <t xml:space="preserve">© 1981 by  ISA. Used with permission. All rights reserved. </t>
  </si>
  <si>
    <t>Specification Form for Research Controls Valves</t>
  </si>
  <si>
    <t>gal/min</t>
  </si>
  <si>
    <t>L/min</t>
  </si>
  <si>
    <t>gal/hour</t>
  </si>
  <si>
    <r>
      <t>m</t>
    </r>
    <r>
      <rPr>
        <vertAlign val="superscript"/>
        <sz val="12"/>
        <color theme="1"/>
        <rFont val="Calibri"/>
        <family val="2"/>
        <scheme val="minor"/>
      </rPr>
      <t>3</t>
    </r>
    <r>
      <rPr>
        <sz val="12"/>
        <color theme="1"/>
        <rFont val="Calibri"/>
        <family val="2"/>
        <scheme val="minor"/>
      </rPr>
      <t>/hour</t>
    </r>
  </si>
  <si>
    <r>
      <t>ft</t>
    </r>
    <r>
      <rPr>
        <vertAlign val="superscript"/>
        <sz val="12"/>
        <color theme="1"/>
        <rFont val="Calibri"/>
        <family val="2"/>
        <scheme val="minor"/>
      </rPr>
      <t>3</t>
    </r>
    <r>
      <rPr>
        <sz val="12"/>
        <color theme="1"/>
        <rFont val="Calibri"/>
        <family val="2"/>
        <scheme val="minor"/>
      </rPr>
      <t>/min</t>
    </r>
  </si>
  <si>
    <t>kg/hour</t>
  </si>
  <si>
    <t>lb/hour</t>
  </si>
  <si>
    <t>psi(g)</t>
  </si>
  <si>
    <t>bar(a)</t>
  </si>
  <si>
    <t>bar(g)</t>
  </si>
  <si>
    <r>
      <t>kgf/cm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(a)</t>
    </r>
  </si>
  <si>
    <r>
      <t>kgf/cm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(g)</t>
    </r>
  </si>
  <si>
    <t>in H2O (a)</t>
  </si>
  <si>
    <t>in H2O (g)</t>
  </si>
  <si>
    <t>Degrees F</t>
  </si>
  <si>
    <t>Degrees C</t>
  </si>
  <si>
    <t>Degrees K</t>
  </si>
  <si>
    <r>
      <t>lb/ft</t>
    </r>
    <r>
      <rPr>
        <vertAlign val="superscript"/>
        <sz val="12"/>
        <color theme="1"/>
        <rFont val="Calibri"/>
        <family val="2"/>
        <scheme val="minor"/>
      </rPr>
      <t>3</t>
    </r>
  </si>
  <si>
    <r>
      <t>kg/m</t>
    </r>
    <r>
      <rPr>
        <vertAlign val="superscript"/>
        <sz val="12"/>
        <color theme="1"/>
        <rFont val="Calibri"/>
        <family val="2"/>
        <scheme val="minor"/>
      </rPr>
      <t>3</t>
    </r>
  </si>
  <si>
    <r>
      <t>g/cm</t>
    </r>
    <r>
      <rPr>
        <vertAlign val="superscript"/>
        <sz val="12"/>
        <color theme="1"/>
        <rFont val="Calibri"/>
        <family val="2"/>
        <scheme val="minor"/>
      </rPr>
      <t>3</t>
    </r>
  </si>
  <si>
    <r>
      <t>lb/in</t>
    </r>
    <r>
      <rPr>
        <vertAlign val="superscript"/>
        <sz val="12"/>
        <color theme="1"/>
        <rFont val="Calibri"/>
        <family val="2"/>
        <scheme val="minor"/>
      </rPr>
      <t>3</t>
    </r>
  </si>
  <si>
    <t>kg/l</t>
  </si>
  <si>
    <t>g/ml</t>
  </si>
  <si>
    <t>lb/gal</t>
  </si>
  <si>
    <t>cP</t>
  </si>
  <si>
    <t>mPa S</t>
  </si>
  <si>
    <t>lb/ft3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</si>
</sst>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.##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i/>
      <sz val="8"/>
      <name val="Calibri"/>
      <family val="2"/>
      <scheme val="minor"/>
    </font>
    <font>
      <sz val="9"/>
      <name val="Calibri"/>
      <family val="2"/>
      <scheme val="minor"/>
    </font>
    <font>
      <b/>
      <sz val="8"/>
      <color indexed="12"/>
      <name val="Calibri"/>
      <family val="2"/>
      <scheme val="minor"/>
    </font>
    <font>
      <sz val="10"/>
      <color indexed="12"/>
      <name val="Calibri"/>
      <family val="2"/>
      <scheme val="minor"/>
    </font>
    <font>
      <sz val="9"/>
      <color indexed="12"/>
      <name val="Calibri"/>
      <family val="2"/>
      <scheme val="minor"/>
    </font>
    <font>
      <b/>
      <sz val="28"/>
      <color theme="0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70C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203">
    <xf numFmtId="0" fontId="0" fillId="0" borderId="0" xfId="0"/>
    <xf numFmtId="0" fontId="3" fillId="2" borderId="0" xfId="1" applyNumberFormat="1" applyFont="1" applyFill="1" applyAlignment="1">
      <alignment horizontal="center"/>
    </xf>
    <xf numFmtId="0" fontId="3" fillId="2" borderId="0" xfId="1" applyNumberFormat="1" applyFont="1" applyFill="1"/>
    <xf numFmtId="0" fontId="4" fillId="2" borderId="0" xfId="1" applyFont="1" applyFill="1"/>
    <xf numFmtId="49" fontId="4" fillId="2" borderId="0" xfId="1" applyNumberFormat="1" applyFont="1" applyFill="1"/>
    <xf numFmtId="49" fontId="3" fillId="2" borderId="0" xfId="1" applyNumberFormat="1" applyFont="1" applyFill="1" applyAlignment="1">
      <alignment horizontal="center"/>
    </xf>
    <xf numFmtId="49" fontId="3" fillId="2" borderId="0" xfId="1" applyNumberFormat="1" applyFont="1" applyFill="1"/>
    <xf numFmtId="49" fontId="3" fillId="2" borderId="1" xfId="1" applyNumberFormat="1" applyFont="1" applyFill="1" applyBorder="1" applyAlignment="1">
      <alignment horizontal="center"/>
    </xf>
    <xf numFmtId="49" fontId="3" fillId="2" borderId="1" xfId="1" applyNumberFormat="1" applyFont="1" applyFill="1" applyBorder="1"/>
    <xf numFmtId="49" fontId="5" fillId="2" borderId="1" xfId="1" applyNumberFormat="1" applyFont="1" applyFill="1" applyBorder="1" applyAlignment="1">
      <alignment horizontal="right"/>
    </xf>
    <xf numFmtId="49" fontId="3" fillId="2" borderId="2" xfId="1" applyNumberFormat="1" applyFont="1" applyFill="1" applyBorder="1" applyAlignment="1">
      <alignment horizontal="center"/>
    </xf>
    <xf numFmtId="49" fontId="3" fillId="2" borderId="3" xfId="1" applyNumberFormat="1" applyFont="1" applyFill="1" applyBorder="1" applyAlignment="1">
      <alignment horizontal="center"/>
    </xf>
    <xf numFmtId="49" fontId="3" fillId="2" borderId="3" xfId="1" applyNumberFormat="1" applyFont="1" applyFill="1" applyBorder="1" applyAlignment="1">
      <alignment horizontal="right"/>
    </xf>
    <xf numFmtId="49" fontId="3" fillId="2" borderId="2" xfId="1" applyNumberFormat="1" applyFont="1" applyFill="1" applyBorder="1" applyAlignment="1">
      <alignment horizontal="left"/>
    </xf>
    <xf numFmtId="49" fontId="3" fillId="2" borderId="3" xfId="1" applyNumberFormat="1" applyFont="1" applyFill="1" applyBorder="1" applyAlignment="1">
      <alignment horizontal="left"/>
    </xf>
    <xf numFmtId="49" fontId="6" fillId="2" borderId="6" xfId="1" applyNumberFormat="1" applyFont="1" applyFill="1" applyBorder="1"/>
    <xf numFmtId="165" fontId="4" fillId="0" borderId="0" xfId="1" applyNumberFormat="1" applyFont="1"/>
    <xf numFmtId="49" fontId="4" fillId="0" borderId="0" xfId="1" applyNumberFormat="1" applyFont="1" applyFill="1" applyBorder="1"/>
    <xf numFmtId="49" fontId="7" fillId="0" borderId="0" xfId="1" applyNumberFormat="1" applyFont="1" applyFill="1" applyBorder="1"/>
    <xf numFmtId="49" fontId="3" fillId="2" borderId="7" xfId="1" applyNumberFormat="1" applyFont="1" applyFill="1" applyBorder="1" applyAlignment="1">
      <alignment horizontal="center"/>
    </xf>
    <xf numFmtId="49" fontId="3" fillId="2" borderId="0" xfId="1" applyNumberFormat="1" applyFont="1" applyFill="1" applyBorder="1" applyAlignment="1">
      <alignment horizontal="center"/>
    </xf>
    <xf numFmtId="49" fontId="3" fillId="2" borderId="0" xfId="1" applyNumberFormat="1" applyFont="1" applyFill="1" applyAlignment="1">
      <alignment horizontal="right"/>
    </xf>
    <xf numFmtId="49" fontId="3" fillId="2" borderId="7" xfId="1" applyNumberFormat="1" applyFont="1" applyFill="1" applyBorder="1" applyAlignment="1">
      <alignment horizontal="left"/>
    </xf>
    <xf numFmtId="49" fontId="3" fillId="2" borderId="0" xfId="1" applyNumberFormat="1" applyFont="1" applyFill="1" applyBorder="1" applyAlignment="1">
      <alignment horizontal="left"/>
    </xf>
    <xf numFmtId="49" fontId="6" fillId="2" borderId="9" xfId="1" applyNumberFormat="1" applyFont="1" applyFill="1" applyBorder="1"/>
    <xf numFmtId="0" fontId="2" fillId="0" borderId="0" xfId="0" applyFont="1"/>
    <xf numFmtId="49" fontId="3" fillId="2" borderId="0" xfId="1" applyNumberFormat="1" applyFont="1" applyFill="1" applyBorder="1" applyAlignment="1">
      <alignment horizontal="right"/>
    </xf>
    <xf numFmtId="49" fontId="4" fillId="0" borderId="0" xfId="1" applyNumberFormat="1" applyFont="1"/>
    <xf numFmtId="49" fontId="3" fillId="2" borderId="10" xfId="1" applyNumberFormat="1" applyFont="1" applyFill="1" applyBorder="1" applyAlignment="1">
      <alignment horizontal="center"/>
    </xf>
    <xf numFmtId="49" fontId="3" fillId="2" borderId="1" xfId="1" applyNumberFormat="1" applyFont="1" applyFill="1" applyBorder="1" applyAlignment="1">
      <alignment horizontal="right"/>
    </xf>
    <xf numFmtId="49" fontId="3" fillId="2" borderId="10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6" fillId="2" borderId="13" xfId="1" applyNumberFormat="1" applyFont="1" applyFill="1" applyBorder="1"/>
    <xf numFmtId="49" fontId="9" fillId="0" borderId="0" xfId="1" applyNumberFormat="1" applyFont="1" applyAlignment="1">
      <alignment horizontal="center"/>
    </xf>
    <xf numFmtId="49" fontId="9" fillId="0" borderId="0" xfId="1" applyNumberFormat="1" applyFont="1" applyFill="1" applyBorder="1" applyAlignment="1">
      <alignment horizontal="center"/>
    </xf>
    <xf numFmtId="49" fontId="10" fillId="0" borderId="0" xfId="1" applyNumberFormat="1" applyFont="1" applyFill="1" applyBorder="1" applyAlignment="1">
      <alignment horizontal="center"/>
    </xf>
    <xf numFmtId="49" fontId="3" fillId="2" borderId="14" xfId="1" applyNumberFormat="1" applyFont="1" applyFill="1" applyBorder="1" applyAlignment="1">
      <alignment horizontal="center"/>
    </xf>
    <xf numFmtId="49" fontId="3" fillId="2" borderId="15" xfId="1" applyNumberFormat="1" applyFont="1" applyFill="1" applyBorder="1" applyAlignment="1">
      <alignment horizontal="centerContinuous"/>
    </xf>
    <xf numFmtId="49" fontId="3" fillId="2" borderId="16" xfId="1" applyNumberFormat="1" applyFont="1" applyFill="1" applyBorder="1" applyAlignment="1">
      <alignment horizontal="centerContinuous"/>
    </xf>
    <xf numFmtId="49" fontId="5" fillId="0" borderId="16" xfId="1" applyNumberFormat="1" applyFont="1" applyFill="1" applyBorder="1" applyAlignment="1" applyProtection="1">
      <alignment horizontal="left"/>
      <protection locked="0"/>
    </xf>
    <xf numFmtId="49" fontId="6" fillId="2" borderId="18" xfId="1" applyNumberFormat="1" applyFont="1" applyFill="1" applyBorder="1"/>
    <xf numFmtId="49" fontId="3" fillId="2" borderId="19" xfId="1" applyNumberFormat="1" applyFont="1" applyFill="1" applyBorder="1" applyAlignment="1">
      <alignment horizontal="center"/>
    </xf>
    <xf numFmtId="49" fontId="5" fillId="2" borderId="0" xfId="1" applyNumberFormat="1" applyFont="1" applyFill="1" applyBorder="1"/>
    <xf numFmtId="49" fontId="3" fillId="2" borderId="21" xfId="1" applyNumberFormat="1" applyFont="1" applyFill="1" applyBorder="1" applyAlignment="1">
      <alignment horizontal="center"/>
    </xf>
    <xf numFmtId="49" fontId="5" fillId="2" borderId="8" xfId="1" applyNumberFormat="1" applyFont="1" applyFill="1" applyBorder="1" applyAlignment="1">
      <alignment horizontal="left" vertical="center" textRotation="90"/>
    </xf>
    <xf numFmtId="49" fontId="3" fillId="2" borderId="8" xfId="1" applyNumberFormat="1" applyFont="1" applyFill="1" applyBorder="1"/>
    <xf numFmtId="49" fontId="6" fillId="2" borderId="8" xfId="1" applyNumberFormat="1" applyFont="1" applyFill="1" applyBorder="1" applyAlignment="1">
      <alignment horizontal="center"/>
    </xf>
    <xf numFmtId="49" fontId="5" fillId="2" borderId="23" xfId="1" applyNumberFormat="1" applyFont="1" applyFill="1" applyBorder="1" applyAlignment="1" applyProtection="1">
      <alignment horizontal="center"/>
    </xf>
    <xf numFmtId="49" fontId="5" fillId="2" borderId="4" xfId="1" applyNumberFormat="1" applyFont="1" applyFill="1" applyBorder="1" applyAlignment="1">
      <alignment horizontal="left" vertical="center" textRotation="90"/>
    </xf>
    <xf numFmtId="49" fontId="3" fillId="2" borderId="4" xfId="1" applyNumberFormat="1" applyFont="1" applyFill="1" applyBorder="1"/>
    <xf numFmtId="49" fontId="6" fillId="2" borderId="4" xfId="1" applyNumberFormat="1" applyFont="1" applyFill="1" applyBorder="1" applyAlignment="1">
      <alignment horizontal="center"/>
    </xf>
    <xf numFmtId="49" fontId="5" fillId="2" borderId="23" xfId="1" applyNumberFormat="1" applyFont="1" applyFill="1" applyBorder="1" applyAlignment="1" applyProtection="1">
      <alignment horizontal="center"/>
      <protection locked="0"/>
    </xf>
    <xf numFmtId="49" fontId="9" fillId="2" borderId="0" xfId="1" applyNumberFormat="1" applyFont="1" applyFill="1"/>
    <xf numFmtId="49" fontId="3" fillId="2" borderId="22" xfId="1" applyNumberFormat="1" applyFont="1" applyFill="1" applyBorder="1" applyAlignment="1">
      <alignment horizontal="left"/>
    </xf>
    <xf numFmtId="49" fontId="3" fillId="2" borderId="4" xfId="1" applyNumberFormat="1" applyFont="1" applyFill="1" applyBorder="1" applyAlignment="1">
      <alignment horizontal="center"/>
    </xf>
    <xf numFmtId="49" fontId="3" fillId="2" borderId="8" xfId="1" applyNumberFormat="1" applyFont="1" applyFill="1" applyBorder="1" applyAlignment="1">
      <alignment horizontal="center"/>
    </xf>
    <xf numFmtId="49" fontId="3" fillId="2" borderId="23" xfId="1" applyNumberFormat="1" applyFont="1" applyFill="1" applyBorder="1" applyProtection="1">
      <protection locked="0"/>
    </xf>
    <xf numFmtId="49" fontId="3" fillId="2" borderId="21" xfId="1" applyNumberFormat="1" applyFont="1" applyFill="1" applyBorder="1" applyProtection="1">
      <protection locked="0"/>
    </xf>
    <xf numFmtId="49" fontId="3" fillId="2" borderId="22" xfId="1" applyNumberFormat="1" applyFont="1" applyFill="1" applyBorder="1" applyAlignment="1">
      <alignment horizontal="center"/>
    </xf>
    <xf numFmtId="49" fontId="5" fillId="2" borderId="3" xfId="1" applyNumberFormat="1" applyFont="1" applyFill="1" applyBorder="1"/>
    <xf numFmtId="49" fontId="3" fillId="2" borderId="0" xfId="1" applyNumberFormat="1" applyFont="1" applyFill="1" applyBorder="1"/>
    <xf numFmtId="49" fontId="3" fillId="2" borderId="3" xfId="1" applyNumberFormat="1" applyFont="1" applyFill="1" applyBorder="1"/>
    <xf numFmtId="49" fontId="5" fillId="2" borderId="4" xfId="1" applyNumberFormat="1" applyFont="1" applyFill="1" applyBorder="1"/>
    <xf numFmtId="49" fontId="3" fillId="2" borderId="5" xfId="1" applyNumberFormat="1" applyFont="1" applyFill="1" applyBorder="1"/>
    <xf numFmtId="49" fontId="6" fillId="2" borderId="3" xfId="1" applyNumberFormat="1" applyFont="1" applyFill="1" applyBorder="1"/>
    <xf numFmtId="49" fontId="6" fillId="2" borderId="0" xfId="1" applyNumberFormat="1" applyFont="1" applyFill="1" applyBorder="1"/>
    <xf numFmtId="49" fontId="3" fillId="2" borderId="24" xfId="1" applyNumberFormat="1" applyFont="1" applyFill="1" applyBorder="1" applyAlignment="1">
      <alignment horizontal="center"/>
    </xf>
    <xf numFmtId="49" fontId="6" fillId="2" borderId="8" xfId="1" applyNumberFormat="1" applyFont="1" applyFill="1" applyBorder="1"/>
    <xf numFmtId="49" fontId="3" fillId="2" borderId="25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left"/>
    </xf>
    <xf numFmtId="49" fontId="6" fillId="2" borderId="26" xfId="1" applyNumberFormat="1" applyFont="1" applyFill="1" applyBorder="1"/>
    <xf numFmtId="49" fontId="3" fillId="2" borderId="8" xfId="1" applyNumberFormat="1" applyFont="1" applyFill="1" applyBorder="1" applyAlignment="1" applyProtection="1">
      <alignment horizontal="center"/>
      <protection locked="0"/>
    </xf>
    <xf numFmtId="49" fontId="3" fillId="2" borderId="8" xfId="1" applyNumberFormat="1" applyFont="1" applyFill="1" applyBorder="1" applyAlignment="1" applyProtection="1">
      <alignment horizontal="left"/>
      <protection locked="0"/>
    </xf>
    <xf numFmtId="49" fontId="6" fillId="2" borderId="4" xfId="1" applyNumberFormat="1" applyFont="1" applyFill="1" applyBorder="1"/>
    <xf numFmtId="49" fontId="5" fillId="2" borderId="0" xfId="1" applyNumberFormat="1" applyFont="1" applyFill="1" applyBorder="1" applyAlignment="1">
      <alignment horizontal="center" vertical="center" textRotation="90"/>
    </xf>
    <xf numFmtId="49" fontId="3" fillId="2" borderId="4" xfId="1" applyNumberFormat="1" applyFont="1" applyFill="1" applyBorder="1" applyAlignment="1">
      <alignment horizontal="left"/>
    </xf>
    <xf numFmtId="49" fontId="5" fillId="2" borderId="8" xfId="1" applyNumberFormat="1" applyFont="1" applyFill="1" applyBorder="1" applyAlignment="1">
      <alignment horizontal="center" vertical="center" textRotation="90"/>
    </xf>
    <xf numFmtId="49" fontId="3" fillId="2" borderId="27" xfId="1" applyNumberFormat="1" applyFont="1" applyFill="1" applyBorder="1" applyAlignment="1">
      <alignment horizontal="center"/>
    </xf>
    <xf numFmtId="49" fontId="3" fillId="2" borderId="28" xfId="1" applyNumberFormat="1" applyFont="1" applyFill="1" applyBorder="1" applyAlignment="1">
      <alignment horizontal="center"/>
    </xf>
    <xf numFmtId="49" fontId="5" fillId="2" borderId="8" xfId="1" applyNumberFormat="1" applyFont="1" applyFill="1" applyBorder="1"/>
    <xf numFmtId="49" fontId="6" fillId="2" borderId="5" xfId="1" applyNumberFormat="1" applyFont="1" applyFill="1" applyBorder="1"/>
    <xf numFmtId="49" fontId="3" fillId="2" borderId="29" xfId="1" applyNumberFormat="1" applyFont="1" applyFill="1" applyBorder="1" applyAlignment="1">
      <alignment horizontal="center"/>
    </xf>
    <xf numFmtId="49" fontId="6" fillId="2" borderId="0" xfId="1" applyNumberFormat="1" applyFont="1" applyFill="1" applyBorder="1" applyAlignment="1">
      <alignment horizontal="left"/>
    </xf>
    <xf numFmtId="49" fontId="3" fillId="2" borderId="30" xfId="1" applyNumberFormat="1" applyFont="1" applyFill="1" applyBorder="1" applyAlignment="1">
      <alignment horizontal="center"/>
    </xf>
    <xf numFmtId="49" fontId="3" fillId="2" borderId="31" xfId="1" applyNumberFormat="1" applyFont="1" applyFill="1" applyBorder="1" applyAlignment="1">
      <alignment horizontal="center"/>
    </xf>
    <xf numFmtId="49" fontId="3" fillId="2" borderId="32" xfId="1" applyNumberFormat="1" applyFont="1" applyFill="1" applyBorder="1" applyAlignment="1">
      <alignment horizontal="center"/>
    </xf>
    <xf numFmtId="49" fontId="3" fillId="2" borderId="13" xfId="1" applyNumberFormat="1" applyFont="1" applyFill="1" applyBorder="1"/>
    <xf numFmtId="49" fontId="3" fillId="2" borderId="28" xfId="1" applyNumberFormat="1" applyFont="1" applyFill="1" applyBorder="1" applyAlignment="1">
      <alignment horizontal="centerContinuous"/>
    </xf>
    <xf numFmtId="49" fontId="3" fillId="2" borderId="8" xfId="1" applyNumberFormat="1" applyFont="1" applyFill="1" applyBorder="1" applyAlignment="1">
      <alignment horizontal="centerContinuous"/>
    </xf>
    <xf numFmtId="49" fontId="3" fillId="2" borderId="17" xfId="1" applyNumberFormat="1" applyFont="1" applyFill="1" applyBorder="1" applyAlignment="1">
      <alignment horizontal="centerContinuous"/>
    </xf>
    <xf numFmtId="49" fontId="3" fillId="2" borderId="17" xfId="1" applyNumberFormat="1" applyFont="1" applyFill="1" applyBorder="1"/>
    <xf numFmtId="49" fontId="3" fillId="2" borderId="23" xfId="1" applyNumberFormat="1" applyFont="1" applyFill="1" applyBorder="1"/>
    <xf numFmtId="49" fontId="3" fillId="2" borderId="23" xfId="1" applyNumberFormat="1" applyFont="1" applyFill="1" applyBorder="1" applyAlignment="1">
      <alignment horizontal="center"/>
    </xf>
    <xf numFmtId="49" fontId="3" fillId="2" borderId="0" xfId="1" applyNumberFormat="1" applyFont="1" applyFill="1" applyAlignment="1">
      <alignment horizontal="left"/>
    </xf>
    <xf numFmtId="49" fontId="3" fillId="2" borderId="0" xfId="1" applyNumberFormat="1" applyFont="1" applyFill="1" applyAlignment="1">
      <alignment horizontal="right" wrapText="1"/>
    </xf>
    <xf numFmtId="0" fontId="4" fillId="2" borderId="0" xfId="1" applyFont="1" applyFill="1" applyAlignment="1">
      <alignment horizontal="center"/>
    </xf>
    <xf numFmtId="0" fontId="11" fillId="2" borderId="0" xfId="1" applyFont="1" applyFill="1" applyAlignment="1">
      <alignment horizontal="right"/>
    </xf>
    <xf numFmtId="0" fontId="13" fillId="0" borderId="0" xfId="0" applyFont="1"/>
    <xf numFmtId="0" fontId="14" fillId="2" borderId="0" xfId="1" applyFont="1" applyFill="1" applyAlignment="1">
      <alignment horizontal="center"/>
    </xf>
    <xf numFmtId="0" fontId="14" fillId="2" borderId="0" xfId="1" applyFont="1" applyFill="1"/>
    <xf numFmtId="49" fontId="13" fillId="2" borderId="0" xfId="1" applyNumberFormat="1" applyFont="1" applyFill="1" applyAlignment="1">
      <alignment horizontal="right"/>
    </xf>
    <xf numFmtId="0" fontId="15" fillId="0" borderId="21" xfId="0" applyFont="1" applyBorder="1"/>
    <xf numFmtId="49" fontId="12" fillId="2" borderId="21" xfId="1" applyNumberFormat="1" applyFont="1" applyFill="1" applyBorder="1" applyAlignment="1" applyProtection="1">
      <alignment horizontal="center"/>
    </xf>
    <xf numFmtId="0" fontId="15" fillId="3" borderId="21" xfId="0" applyFont="1" applyFill="1" applyBorder="1"/>
    <xf numFmtId="0" fontId="17" fillId="0" borderId="21" xfId="0" applyFont="1" applyBorder="1" applyAlignment="1">
      <alignment horizontal="center" vertical="center"/>
    </xf>
    <xf numFmtId="49" fontId="3" fillId="2" borderId="3" xfId="1" applyNumberFormat="1" applyFont="1" applyFill="1" applyBorder="1" applyAlignment="1">
      <alignment horizontal="center"/>
    </xf>
    <xf numFmtId="49" fontId="3" fillId="2" borderId="8" xfId="1" applyNumberFormat="1" applyFont="1" applyFill="1" applyBorder="1" applyAlignment="1">
      <alignment horizontal="center"/>
    </xf>
    <xf numFmtId="49" fontId="3" fillId="2" borderId="4" xfId="1" applyNumberFormat="1" applyFont="1" applyFill="1" applyBorder="1" applyAlignment="1">
      <alignment horizontal="center"/>
    </xf>
    <xf numFmtId="49" fontId="3" fillId="2" borderId="0" xfId="1" applyNumberFormat="1" applyFont="1" applyFill="1" applyBorder="1" applyAlignment="1">
      <alignment horizontal="left"/>
    </xf>
    <xf numFmtId="49" fontId="3" fillId="2" borderId="3" xfId="1" applyNumberFormat="1" applyFont="1" applyFill="1" applyBorder="1" applyAlignment="1">
      <alignment horizontal="left"/>
    </xf>
    <xf numFmtId="49" fontId="3" fillId="3" borderId="4" xfId="1" applyNumberFormat="1" applyFont="1" applyFill="1" applyBorder="1" applyAlignment="1" applyProtection="1">
      <alignment horizontal="center"/>
      <protection locked="0"/>
    </xf>
    <xf numFmtId="49" fontId="3" fillId="3" borderId="21" xfId="1" applyNumberFormat="1" applyFont="1" applyFill="1" applyBorder="1" applyAlignment="1">
      <alignment horizontal="center"/>
    </xf>
    <xf numFmtId="49" fontId="3" fillId="3" borderId="21" xfId="1" applyNumberFormat="1" applyFont="1" applyFill="1" applyBorder="1" applyAlignment="1" applyProtection="1">
      <alignment horizontal="center"/>
      <protection locked="0"/>
    </xf>
    <xf numFmtId="49" fontId="3" fillId="3" borderId="4" xfId="1" applyNumberFormat="1" applyFont="1" applyFill="1" applyBorder="1" applyAlignment="1">
      <alignment horizontal="left"/>
    </xf>
    <xf numFmtId="49" fontId="3" fillId="3" borderId="8" xfId="1" applyNumberFormat="1" applyFont="1" applyFill="1" applyBorder="1"/>
    <xf numFmtId="49" fontId="3" fillId="3" borderId="8" xfId="1" applyNumberFormat="1" applyFont="1" applyFill="1" applyBorder="1" applyProtection="1">
      <protection locked="0"/>
    </xf>
    <xf numFmtId="49" fontId="5" fillId="3" borderId="8" xfId="1" applyNumberFormat="1" applyFont="1" applyFill="1" applyBorder="1" applyProtection="1"/>
    <xf numFmtId="49" fontId="5" fillId="3" borderId="8" xfId="1" applyNumberFormat="1" applyFont="1" applyFill="1" applyBorder="1" applyProtection="1">
      <protection locked="0"/>
    </xf>
    <xf numFmtId="49" fontId="5" fillId="3" borderId="21" xfId="1" applyNumberFormat="1" applyFont="1" applyFill="1" applyBorder="1" applyAlignment="1" applyProtection="1">
      <alignment horizontal="right"/>
    </xf>
    <xf numFmtId="49" fontId="5" fillId="3" borderId="21" xfId="1" applyNumberFormat="1" applyFont="1" applyFill="1" applyBorder="1" applyAlignment="1" applyProtection="1">
      <alignment horizontal="right"/>
      <protection locked="0"/>
    </xf>
    <xf numFmtId="49" fontId="5" fillId="3" borderId="23" xfId="1" applyNumberFormat="1" applyFont="1" applyFill="1" applyBorder="1" applyAlignment="1" applyProtection="1">
      <alignment horizontal="right"/>
    </xf>
    <xf numFmtId="49" fontId="5" fillId="3" borderId="23" xfId="1" applyNumberFormat="1" applyFont="1" applyFill="1" applyBorder="1" applyAlignment="1" applyProtection="1">
      <alignment horizontal="right"/>
      <protection locked="0"/>
    </xf>
    <xf numFmtId="49" fontId="5" fillId="3" borderId="4" xfId="1" applyNumberFormat="1" applyFont="1" applyFill="1" applyBorder="1" applyAlignment="1" applyProtection="1">
      <alignment horizontal="right"/>
      <protection locked="0"/>
    </xf>
    <xf numFmtId="49" fontId="3" fillId="3" borderId="4" xfId="1" applyNumberFormat="1" applyFont="1" applyFill="1" applyBorder="1" applyAlignment="1" applyProtection="1">
      <alignment horizontal="center"/>
      <protection locked="0"/>
    </xf>
    <xf numFmtId="49" fontId="3" fillId="3" borderId="5" xfId="1" applyNumberFormat="1" applyFont="1" applyFill="1" applyBorder="1" applyAlignment="1" applyProtection="1">
      <alignment horizontal="center"/>
      <protection locked="0"/>
    </xf>
    <xf numFmtId="49" fontId="3" fillId="3" borderId="4" xfId="1" applyNumberFormat="1" applyFont="1" applyFill="1" applyBorder="1" applyAlignment="1">
      <alignment horizontal="center"/>
    </xf>
    <xf numFmtId="49" fontId="3" fillId="3" borderId="8" xfId="1" applyNumberFormat="1" applyFont="1" applyFill="1" applyBorder="1" applyAlignment="1">
      <alignment horizontal="center"/>
    </xf>
    <xf numFmtId="49" fontId="3" fillId="2" borderId="22" xfId="1" applyNumberFormat="1" applyFont="1" applyFill="1" applyBorder="1" applyAlignment="1" applyProtection="1">
      <alignment horizontal="center"/>
      <protection locked="0"/>
    </xf>
    <xf numFmtId="0" fontId="3" fillId="2" borderId="5" xfId="1" applyFont="1" applyFill="1" applyBorder="1" applyAlignment="1" applyProtection="1">
      <alignment horizontal="center"/>
      <protection locked="0"/>
    </xf>
    <xf numFmtId="0" fontId="3" fillId="2" borderId="4" xfId="1" applyFont="1" applyFill="1" applyBorder="1" applyAlignment="1" applyProtection="1">
      <alignment horizontal="center"/>
      <protection locked="0"/>
    </xf>
    <xf numFmtId="49" fontId="3" fillId="2" borderId="4" xfId="1" applyNumberFormat="1" applyFont="1" applyFill="1" applyBorder="1" applyAlignment="1" applyProtection="1">
      <alignment horizontal="left"/>
      <protection locked="0"/>
    </xf>
    <xf numFmtId="0" fontId="3" fillId="2" borderId="4" xfId="1" applyFont="1" applyFill="1" applyBorder="1" applyAlignment="1" applyProtection="1">
      <alignment horizontal="left"/>
      <protection locked="0"/>
    </xf>
    <xf numFmtId="49" fontId="3" fillId="2" borderId="29" xfId="1" applyNumberFormat="1" applyFont="1" applyFill="1" applyBorder="1" applyAlignment="1" applyProtection="1">
      <alignment horizontal="center"/>
      <protection locked="0"/>
    </xf>
    <xf numFmtId="49" fontId="5" fillId="3" borderId="4" xfId="1" applyNumberFormat="1" applyFont="1" applyFill="1" applyBorder="1" applyAlignment="1">
      <alignment horizontal="center"/>
    </xf>
    <xf numFmtId="49" fontId="6" fillId="3" borderId="4" xfId="1" applyNumberFormat="1" applyFont="1" applyFill="1" applyBorder="1" applyAlignment="1" applyProtection="1">
      <alignment horizontal="center"/>
      <protection locked="0"/>
    </xf>
    <xf numFmtId="49" fontId="3" fillId="3" borderId="8" xfId="1" applyNumberFormat="1" applyFont="1" applyFill="1" applyBorder="1" applyAlignment="1" applyProtection="1">
      <alignment horizontal="center"/>
      <protection locked="0"/>
    </xf>
    <xf numFmtId="49" fontId="20" fillId="4" borderId="20" xfId="1" applyNumberFormat="1" applyFont="1" applyFill="1" applyBorder="1" applyAlignment="1">
      <alignment horizontal="center" vertical="center" textRotation="90"/>
    </xf>
    <xf numFmtId="0" fontId="20" fillId="4" borderId="19" xfId="1" applyFont="1" applyFill="1" applyBorder="1" applyAlignment="1">
      <alignment horizontal="center" vertical="center" textRotation="90"/>
    </xf>
    <xf numFmtId="0" fontId="20" fillId="4" borderId="23" xfId="1" applyFont="1" applyFill="1" applyBorder="1" applyAlignment="1">
      <alignment horizontal="center" vertical="center" textRotation="90"/>
    </xf>
    <xf numFmtId="49" fontId="3" fillId="2" borderId="3" xfId="1" applyNumberFormat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49" fontId="3" fillId="2" borderId="8" xfId="1" applyNumberFormat="1" applyFont="1" applyFill="1" applyBorder="1" applyAlignment="1" applyProtection="1">
      <alignment horizontal="left"/>
      <protection locked="0"/>
    </xf>
    <xf numFmtId="0" fontId="3" fillId="2" borderId="8" xfId="1" applyFont="1" applyFill="1" applyBorder="1" applyAlignment="1" applyProtection="1">
      <alignment horizontal="left"/>
      <protection locked="0"/>
    </xf>
    <xf numFmtId="0" fontId="20" fillId="4" borderId="33" xfId="1" applyFont="1" applyFill="1" applyBorder="1" applyAlignment="1">
      <alignment horizontal="center" vertical="center" textRotation="90"/>
    </xf>
    <xf numFmtId="0" fontId="3" fillId="3" borderId="4" xfId="1" applyFont="1" applyFill="1" applyBorder="1" applyAlignment="1">
      <alignment horizontal="center"/>
    </xf>
    <xf numFmtId="49" fontId="3" fillId="2" borderId="8" xfId="1" applyNumberFormat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49" fontId="3" fillId="2" borderId="11" xfId="1" applyNumberFormat="1" applyFont="1" applyFill="1" applyBorder="1" applyAlignment="1">
      <alignment horizontal="center"/>
    </xf>
    <xf numFmtId="0" fontId="3" fillId="2" borderId="11" xfId="1" applyFont="1" applyFill="1" applyBorder="1" applyAlignment="1">
      <alignment horizontal="center"/>
    </xf>
    <xf numFmtId="49" fontId="3" fillId="2" borderId="15" xfId="1" applyNumberFormat="1" applyFont="1" applyFill="1" applyBorder="1" applyAlignment="1">
      <alignment horizontal="center"/>
    </xf>
    <xf numFmtId="0" fontId="3" fillId="2" borderId="16" xfId="1" applyFont="1" applyFill="1" applyBorder="1" applyAlignment="1">
      <alignment horizontal="center"/>
    </xf>
    <xf numFmtId="0" fontId="3" fillId="2" borderId="17" xfId="1" applyFont="1" applyFill="1" applyBorder="1" applyAlignment="1">
      <alignment horizontal="center"/>
    </xf>
    <xf numFmtId="0" fontId="3" fillId="3" borderId="4" xfId="1" applyFont="1" applyFill="1" applyBorder="1" applyAlignment="1" applyProtection="1">
      <alignment horizontal="center"/>
      <protection locked="0"/>
    </xf>
    <xf numFmtId="0" fontId="3" fillId="3" borderId="8" xfId="1" applyFont="1" applyFill="1" applyBorder="1" applyAlignment="1" applyProtection="1">
      <alignment horizontal="center"/>
      <protection locked="0"/>
    </xf>
    <xf numFmtId="49" fontId="3" fillId="2" borderId="8" xfId="1" applyNumberFormat="1" applyFont="1" applyFill="1" applyBorder="1" applyAlignment="1" applyProtection="1">
      <alignment horizontal="center"/>
      <protection locked="0"/>
    </xf>
    <xf numFmtId="0" fontId="3" fillId="2" borderId="8" xfId="1" applyFont="1" applyFill="1" applyBorder="1" applyAlignment="1" applyProtection="1">
      <alignment horizontal="center"/>
      <protection locked="0"/>
    </xf>
    <xf numFmtId="49" fontId="3" fillId="2" borderId="4" xfId="1" applyNumberFormat="1" applyFont="1" applyFill="1" applyBorder="1" applyAlignment="1" applyProtection="1">
      <alignment horizontal="center"/>
      <protection locked="0"/>
    </xf>
    <xf numFmtId="0" fontId="3" fillId="3" borderId="8" xfId="1" applyFont="1" applyFill="1" applyBorder="1" applyAlignment="1">
      <alignment horizontal="center"/>
    </xf>
    <xf numFmtId="49" fontId="3" fillId="2" borderId="0" xfId="1" applyNumberFormat="1" applyFont="1" applyFill="1" applyBorder="1" applyAlignment="1">
      <alignment horizontal="left"/>
    </xf>
    <xf numFmtId="0" fontId="3" fillId="2" borderId="0" xfId="1" applyFont="1" applyFill="1" applyBorder="1" applyAlignment="1">
      <alignment horizontal="left"/>
    </xf>
    <xf numFmtId="49" fontId="5" fillId="3" borderId="8" xfId="1" applyNumberFormat="1" applyFont="1" applyFill="1" applyBorder="1"/>
    <xf numFmtId="0" fontId="5" fillId="3" borderId="8" xfId="1" applyFont="1" applyFill="1" applyBorder="1"/>
    <xf numFmtId="49" fontId="5" fillId="3" borderId="8" xfId="1" applyNumberFormat="1" applyFont="1" applyFill="1" applyBorder="1" applyAlignment="1">
      <alignment horizontal="center"/>
    </xf>
    <xf numFmtId="49" fontId="5" fillId="3" borderId="4" xfId="1" applyNumberFormat="1" applyFont="1" applyFill="1" applyBorder="1" applyAlignment="1" applyProtection="1">
      <alignment horizontal="right"/>
    </xf>
    <xf numFmtId="0" fontId="5" fillId="3" borderId="5" xfId="1" applyFont="1" applyFill="1" applyBorder="1" applyAlignment="1" applyProtection="1">
      <alignment horizontal="right"/>
    </xf>
    <xf numFmtId="49" fontId="5" fillId="3" borderId="4" xfId="1" applyNumberFormat="1" applyFont="1" applyFill="1" applyBorder="1" applyAlignment="1" applyProtection="1">
      <alignment horizontal="right"/>
      <protection locked="0"/>
    </xf>
    <xf numFmtId="0" fontId="5" fillId="3" borderId="5" xfId="1" applyFont="1" applyFill="1" applyBorder="1" applyAlignment="1" applyProtection="1">
      <alignment horizontal="right"/>
      <protection locked="0"/>
    </xf>
    <xf numFmtId="49" fontId="6" fillId="3" borderId="8" xfId="1" applyNumberFormat="1" applyFont="1" applyFill="1" applyBorder="1" applyAlignment="1" applyProtection="1">
      <alignment horizontal="center"/>
      <protection locked="0"/>
    </xf>
    <xf numFmtId="0" fontId="6" fillId="3" borderId="8" xfId="1" applyFont="1" applyFill="1" applyBorder="1" applyAlignment="1" applyProtection="1">
      <alignment horizontal="center"/>
      <protection locked="0"/>
    </xf>
    <xf numFmtId="49" fontId="3" fillId="2" borderId="4" xfId="1" applyNumberFormat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49" fontId="5" fillId="3" borderId="22" xfId="1" applyNumberFormat="1" applyFont="1" applyFill="1" applyBorder="1" applyAlignment="1" applyProtection="1">
      <alignment horizontal="right"/>
      <protection locked="0"/>
    </xf>
    <xf numFmtId="164" fontId="5" fillId="3" borderId="4" xfId="1" applyNumberFormat="1" applyFont="1" applyFill="1" applyBorder="1" applyAlignment="1">
      <alignment horizontal="right"/>
    </xf>
    <xf numFmtId="164" fontId="5" fillId="3" borderId="5" xfId="1" applyNumberFormat="1" applyFont="1" applyFill="1" applyBorder="1" applyAlignment="1">
      <alignment horizontal="right"/>
    </xf>
    <xf numFmtId="0" fontId="3" fillId="2" borderId="5" xfId="1" applyFont="1" applyFill="1" applyBorder="1" applyAlignment="1" applyProtection="1">
      <alignment horizontal="left"/>
      <protection locked="0"/>
    </xf>
    <xf numFmtId="0" fontId="5" fillId="3" borderId="4" xfId="1" applyFont="1" applyFill="1" applyBorder="1" applyAlignment="1">
      <alignment horizontal="right"/>
    </xf>
    <xf numFmtId="0" fontId="5" fillId="3" borderId="5" xfId="1" applyFont="1" applyFill="1" applyBorder="1" applyAlignment="1">
      <alignment horizontal="right"/>
    </xf>
    <xf numFmtId="2" fontId="5" fillId="3" borderId="4" xfId="1" applyNumberFormat="1" applyFont="1" applyFill="1" applyBorder="1" applyAlignment="1">
      <alignment horizontal="right"/>
    </xf>
    <xf numFmtId="2" fontId="5" fillId="3" borderId="5" xfId="1" applyNumberFormat="1" applyFont="1" applyFill="1" applyBorder="1" applyAlignment="1">
      <alignment horizontal="right"/>
    </xf>
    <xf numFmtId="49" fontId="3" fillId="2" borderId="15" xfId="1" applyNumberFormat="1" applyFont="1" applyFill="1" applyBorder="1" applyAlignment="1">
      <alignment horizontal="left"/>
    </xf>
    <xf numFmtId="0" fontId="3" fillId="2" borderId="16" xfId="1" applyFont="1" applyFill="1" applyBorder="1" applyAlignment="1">
      <alignment horizontal="left"/>
    </xf>
    <xf numFmtId="49" fontId="8" fillId="3" borderId="16" xfId="1" applyNumberFormat="1" applyFont="1" applyFill="1" applyBorder="1" applyAlignment="1" applyProtection="1">
      <alignment horizontal="left"/>
      <protection locked="0"/>
    </xf>
    <xf numFmtId="0" fontId="8" fillId="3" borderId="16" xfId="1" applyFont="1" applyFill="1" applyBorder="1" applyAlignment="1" applyProtection="1">
      <alignment horizontal="left"/>
      <protection locked="0"/>
    </xf>
    <xf numFmtId="49" fontId="5" fillId="3" borderId="22" xfId="1" applyNumberFormat="1" applyFont="1" applyFill="1" applyBorder="1" applyAlignment="1" applyProtection="1">
      <alignment horizontal="right"/>
    </xf>
    <xf numFmtId="0" fontId="5" fillId="3" borderId="4" xfId="1" applyFont="1" applyFill="1" applyBorder="1" applyAlignment="1" applyProtection="1">
      <alignment horizontal="right"/>
    </xf>
    <xf numFmtId="49" fontId="3" fillId="2" borderId="3" xfId="1" applyNumberFormat="1" applyFont="1" applyFill="1" applyBorder="1" applyAlignment="1">
      <alignment horizontal="center"/>
    </xf>
    <xf numFmtId="49" fontId="3" fillId="2" borderId="22" xfId="1" applyNumberFormat="1" applyFont="1" applyFill="1" applyBorder="1" applyAlignment="1">
      <alignment horizontal="center"/>
    </xf>
    <xf numFmtId="0" fontId="3" fillId="0" borderId="4" xfId="1" applyFont="1" applyBorder="1"/>
    <xf numFmtId="0" fontId="3" fillId="0" borderId="5" xfId="1" applyFont="1" applyBorder="1"/>
    <xf numFmtId="0" fontId="3" fillId="2" borderId="5" xfId="1" applyFont="1" applyFill="1" applyBorder="1" applyAlignment="1">
      <alignment horizontal="center"/>
    </xf>
    <xf numFmtId="49" fontId="3" fillId="3" borderId="4" xfId="1" applyNumberFormat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5" xfId="1" applyFont="1" applyFill="1" applyBorder="1" applyAlignment="1" applyProtection="1">
      <alignment horizontal="left"/>
      <protection locked="0"/>
    </xf>
    <xf numFmtId="49" fontId="5" fillId="3" borderId="8" xfId="1" applyNumberFormat="1" applyFont="1" applyFill="1" applyBorder="1" applyAlignment="1" applyProtection="1">
      <protection locked="0"/>
    </xf>
    <xf numFmtId="14" fontId="5" fillId="3" borderId="8" xfId="1" applyNumberFormat="1" applyFont="1" applyFill="1" applyBorder="1" applyAlignment="1" applyProtection="1">
      <protection locked="0"/>
    </xf>
    <xf numFmtId="49" fontId="5" fillId="3" borderId="4" xfId="1" applyNumberFormat="1" applyFont="1" applyFill="1" applyBorder="1"/>
    <xf numFmtId="0" fontId="5" fillId="3" borderId="4" xfId="1" applyFont="1" applyFill="1" applyBorder="1"/>
    <xf numFmtId="49" fontId="3" fillId="3" borderId="11" xfId="1" applyNumberFormat="1" applyFont="1" applyFill="1" applyBorder="1" applyAlignment="1" applyProtection="1">
      <alignment horizontal="left"/>
      <protection locked="0"/>
    </xf>
    <xf numFmtId="0" fontId="3" fillId="3" borderId="11" xfId="1" applyFont="1" applyFill="1" applyBorder="1" applyAlignment="1" applyProtection="1">
      <alignment horizontal="left"/>
      <protection locked="0"/>
    </xf>
    <xf numFmtId="0" fontId="3" fillId="3" borderId="12" xfId="1" applyFont="1" applyFill="1" applyBorder="1" applyAlignment="1" applyProtection="1">
      <alignment horizontal="left"/>
      <protection locked="0"/>
    </xf>
    <xf numFmtId="49" fontId="5" fillId="3" borderId="11" xfId="1" applyNumberFormat="1" applyFont="1" applyFill="1" applyBorder="1" applyAlignment="1" applyProtection="1">
      <protection locked="0"/>
    </xf>
    <xf numFmtId="0" fontId="5" fillId="3" borderId="11" xfId="1" applyFont="1" applyFill="1" applyBorder="1" applyAlignment="1" applyProtection="1">
      <protection locked="0"/>
    </xf>
    <xf numFmtId="0" fontId="8" fillId="3" borderId="17" xfId="1" applyFont="1" applyFill="1" applyBorder="1" applyAlignment="1" applyProtection="1">
      <alignment horizontal="left"/>
      <protection locked="0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71438</xdr:colOff>
      <xdr:row>0</xdr:row>
      <xdr:rowOff>107157</xdr:rowOff>
    </xdr:from>
    <xdr:to>
      <xdr:col>4</xdr:col>
      <xdr:colOff>315516</xdr:colOff>
      <xdr:row>2</xdr:row>
      <xdr:rowOff>54197</xdr:rowOff>
    </xdr:to>
    <xdr:pic>
      <xdr:nvPicPr>
        <xdr:cNvPr id="3" name="Picture 2" descr="RCV-ReCo Logo.t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438" y="107157"/>
          <a:ext cx="1387078" cy="351853"/>
        </a:xfrm>
        <a:prstGeom prst="rect">
          <a:avLst/>
        </a:prstGeom>
      </xdr:spPr>
    </xdr:pic>
    <xdr:clientData/>
  </xdr:twoCellAnchor>
  <xdr:twoCellAnchor editAs="oneCell">
    <xdr:from>
      <xdr:col>1</xdr:col>
      <xdr:colOff>304006</xdr:colOff>
      <xdr:row>5</xdr:row>
      <xdr:rowOff>132158</xdr:rowOff>
    </xdr:from>
    <xdr:to>
      <xdr:col>3</xdr:col>
      <xdr:colOff>267840</xdr:colOff>
      <xdr:row>8</xdr:row>
      <xdr:rowOff>59530</xdr:rowOff>
    </xdr:to>
    <xdr:pic>
      <xdr:nvPicPr>
        <xdr:cNvPr id="4" name="Picture 3" descr="C:\Users\LWolffe\Documents\ISA logo\ISA_Logo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522" y="1120377"/>
          <a:ext cx="392459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67</xdr:row>
      <xdr:rowOff>149086</xdr:rowOff>
    </xdr:from>
    <xdr:to>
      <xdr:col>6</xdr:col>
      <xdr:colOff>110690</xdr:colOff>
      <xdr:row>70</xdr:row>
      <xdr:rowOff>106699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438282"/>
          <a:ext cx="1932864" cy="744460"/>
        </a:xfrm>
        <a:prstGeom prst="rect">
          <a:avLst/>
        </a:prstGeom>
      </xdr:spPr>
    </xdr:pic>
    <xdr:clientData/>
  </xdr:twoCellAnchor>
  <xdr:twoCellAnchor>
    <xdr:from>
      <xdr:col>0</xdr:col>
      <xdr:colOff>74544</xdr:colOff>
      <xdr:row>69</xdr:row>
      <xdr:rowOff>455540</xdr:rowOff>
    </xdr:from>
    <xdr:to>
      <xdr:col>8</xdr:col>
      <xdr:colOff>302558</xdr:colOff>
      <xdr:row>71</xdr:row>
      <xdr:rowOff>115953</xdr:rowOff>
    </xdr:to>
    <xdr:sp macro="" textlink="">
      <xdr:nvSpPr>
        <xdr:cNvPr id="5" name="TextBox 4"/>
        <xdr:cNvSpPr txBox="1"/>
      </xdr:nvSpPr>
      <xdr:spPr>
        <a:xfrm>
          <a:off x="74544" y="11515746"/>
          <a:ext cx="2738132" cy="27673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 i="0" u="none" strike="noStrike">
              <a:ln>
                <a:noFill/>
              </a:ln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RCV-AS-00500-EN-02 (November 2013)</a:t>
          </a:r>
          <a:endParaRPr lang="en-US" sz="1100">
            <a:ln>
              <a:noFill/>
            </a:ln>
          </a:endParaRPr>
        </a:p>
      </xdr:txBody>
    </xdr:sp>
    <xdr:clientData/>
  </xdr:twoCellAnchor>
  <xdr:twoCellAnchor>
    <xdr:from>
      <xdr:col>14</xdr:col>
      <xdr:colOff>240194</xdr:colOff>
      <xdr:row>68</xdr:row>
      <xdr:rowOff>132525</xdr:rowOff>
    </xdr:from>
    <xdr:to>
      <xdr:col>20</xdr:col>
      <xdr:colOff>405846</xdr:colOff>
      <xdr:row>70</xdr:row>
      <xdr:rowOff>41417</xdr:rowOff>
    </xdr:to>
    <xdr:sp macro="" textlink="">
      <xdr:nvSpPr>
        <xdr:cNvPr id="6" name="TextBox 5"/>
        <xdr:cNvSpPr txBox="1"/>
      </xdr:nvSpPr>
      <xdr:spPr>
        <a:xfrm>
          <a:off x="4770781" y="11587373"/>
          <a:ext cx="3553239" cy="53008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US" sz="2800" b="1">
              <a:solidFill>
                <a:schemeClr val="tx1">
                  <a:lumMod val="65000"/>
                  <a:lumOff val="35000"/>
                </a:schemeClr>
              </a:solidFill>
              <a:latin typeface="+mj-lt"/>
            </a:rPr>
            <a:t>Valve Sizing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C72"/>
  <sheetViews>
    <sheetView showGridLines="0" showRowColHeaders="0" tabSelected="1" topLeftCell="A24" zoomScale="85" zoomScaleNormal="85" zoomScaleSheetLayoutView="100" workbookViewId="0">
      <selection activeCell="AE54" sqref="AE54"/>
    </sheetView>
  </sheetViews>
  <sheetFormatPr defaultColWidth="9.109375" defaultRowHeight="13.95" x14ac:dyDescent="0.3"/>
  <cols>
    <col min="1" max="2" width="4.6640625" style="95" customWidth="1"/>
    <col min="3" max="3" width="1.6640625" style="95" customWidth="1"/>
    <col min="4" max="4" width="6" style="3" customWidth="1"/>
    <col min="5" max="5" width="5.33203125" style="3" customWidth="1"/>
    <col min="6" max="6" width="4.88671875" style="3" customWidth="1"/>
    <col min="7" max="9" width="5.33203125" style="3" customWidth="1"/>
    <col min="10" max="10" width="11.6640625" style="3" customWidth="1"/>
    <col min="11" max="11" width="1.6640625" style="3" customWidth="1"/>
    <col min="12" max="13" width="4.6640625" style="95" customWidth="1"/>
    <col min="14" max="14" width="1.6640625" style="95" customWidth="1"/>
    <col min="15" max="15" width="6.6640625" style="3" customWidth="1"/>
    <col min="16" max="16" width="5.6640625" style="3" customWidth="1"/>
    <col min="17" max="17" width="11.6640625" style="3" customWidth="1"/>
    <col min="18" max="18" width="10.6640625" style="3" customWidth="1"/>
    <col min="19" max="19" width="4.6640625" style="3" customWidth="1"/>
    <col min="20" max="20" width="11.33203125" style="3" customWidth="1"/>
    <col min="21" max="21" width="6.109375" style="3" customWidth="1"/>
    <col min="22" max="22" width="2" style="3" customWidth="1"/>
    <col min="23" max="23" width="9.109375" style="3"/>
    <col min="24" max="29" width="9.109375" style="3" hidden="1" customWidth="1"/>
    <col min="30" max="256" width="9.109375" style="3"/>
    <col min="257" max="258" width="4.6640625" style="3" customWidth="1"/>
    <col min="259" max="259" width="1.6640625" style="3" customWidth="1"/>
    <col min="260" max="260" width="6" style="3" customWidth="1"/>
    <col min="261" max="261" width="5.33203125" style="3" customWidth="1"/>
    <col min="262" max="262" width="4.88671875" style="3" customWidth="1"/>
    <col min="263" max="265" width="5.33203125" style="3" customWidth="1"/>
    <col min="266" max="266" width="11.6640625" style="3" customWidth="1"/>
    <col min="267" max="267" width="1.6640625" style="3" customWidth="1"/>
    <col min="268" max="269" width="4.6640625" style="3" customWidth="1"/>
    <col min="270" max="270" width="1.6640625" style="3" customWidth="1"/>
    <col min="271" max="271" width="6.6640625" style="3" customWidth="1"/>
    <col min="272" max="272" width="5.6640625" style="3" customWidth="1"/>
    <col min="273" max="273" width="11.6640625" style="3" customWidth="1"/>
    <col min="274" max="274" width="10.6640625" style="3" customWidth="1"/>
    <col min="275" max="275" width="4.6640625" style="3" customWidth="1"/>
    <col min="276" max="276" width="5.6640625" style="3" customWidth="1"/>
    <col min="277" max="277" width="1.6640625" style="3" customWidth="1"/>
    <col min="278" max="279" width="9.109375" style="3"/>
    <col min="280" max="285" width="0" style="3" hidden="1" customWidth="1"/>
    <col min="286" max="512" width="9.109375" style="3"/>
    <col min="513" max="514" width="4.6640625" style="3" customWidth="1"/>
    <col min="515" max="515" width="1.6640625" style="3" customWidth="1"/>
    <col min="516" max="516" width="6" style="3" customWidth="1"/>
    <col min="517" max="517" width="5.33203125" style="3" customWidth="1"/>
    <col min="518" max="518" width="4.88671875" style="3" customWidth="1"/>
    <col min="519" max="521" width="5.33203125" style="3" customWidth="1"/>
    <col min="522" max="522" width="11.6640625" style="3" customWidth="1"/>
    <col min="523" max="523" width="1.6640625" style="3" customWidth="1"/>
    <col min="524" max="525" width="4.6640625" style="3" customWidth="1"/>
    <col min="526" max="526" width="1.6640625" style="3" customWidth="1"/>
    <col min="527" max="527" width="6.6640625" style="3" customWidth="1"/>
    <col min="528" max="528" width="5.6640625" style="3" customWidth="1"/>
    <col min="529" max="529" width="11.6640625" style="3" customWidth="1"/>
    <col min="530" max="530" width="10.6640625" style="3" customWidth="1"/>
    <col min="531" max="531" width="4.6640625" style="3" customWidth="1"/>
    <col min="532" max="532" width="5.6640625" style="3" customWidth="1"/>
    <col min="533" max="533" width="1.6640625" style="3" customWidth="1"/>
    <col min="534" max="535" width="9.109375" style="3"/>
    <col min="536" max="541" width="0" style="3" hidden="1" customWidth="1"/>
    <col min="542" max="768" width="9.109375" style="3"/>
    <col min="769" max="770" width="4.6640625" style="3" customWidth="1"/>
    <col min="771" max="771" width="1.6640625" style="3" customWidth="1"/>
    <col min="772" max="772" width="6" style="3" customWidth="1"/>
    <col min="773" max="773" width="5.33203125" style="3" customWidth="1"/>
    <col min="774" max="774" width="4.88671875" style="3" customWidth="1"/>
    <col min="775" max="777" width="5.33203125" style="3" customWidth="1"/>
    <col min="778" max="778" width="11.6640625" style="3" customWidth="1"/>
    <col min="779" max="779" width="1.6640625" style="3" customWidth="1"/>
    <col min="780" max="781" width="4.6640625" style="3" customWidth="1"/>
    <col min="782" max="782" width="1.6640625" style="3" customWidth="1"/>
    <col min="783" max="783" width="6.6640625" style="3" customWidth="1"/>
    <col min="784" max="784" width="5.6640625" style="3" customWidth="1"/>
    <col min="785" max="785" width="11.6640625" style="3" customWidth="1"/>
    <col min="786" max="786" width="10.6640625" style="3" customWidth="1"/>
    <col min="787" max="787" width="4.6640625" style="3" customWidth="1"/>
    <col min="788" max="788" width="5.6640625" style="3" customWidth="1"/>
    <col min="789" max="789" width="1.6640625" style="3" customWidth="1"/>
    <col min="790" max="791" width="9.109375" style="3"/>
    <col min="792" max="797" width="0" style="3" hidden="1" customWidth="1"/>
    <col min="798" max="1024" width="9.109375" style="3"/>
    <col min="1025" max="1026" width="4.6640625" style="3" customWidth="1"/>
    <col min="1027" max="1027" width="1.6640625" style="3" customWidth="1"/>
    <col min="1028" max="1028" width="6" style="3" customWidth="1"/>
    <col min="1029" max="1029" width="5.33203125" style="3" customWidth="1"/>
    <col min="1030" max="1030" width="4.88671875" style="3" customWidth="1"/>
    <col min="1031" max="1033" width="5.33203125" style="3" customWidth="1"/>
    <col min="1034" max="1034" width="11.6640625" style="3" customWidth="1"/>
    <col min="1035" max="1035" width="1.6640625" style="3" customWidth="1"/>
    <col min="1036" max="1037" width="4.6640625" style="3" customWidth="1"/>
    <col min="1038" max="1038" width="1.6640625" style="3" customWidth="1"/>
    <col min="1039" max="1039" width="6.6640625" style="3" customWidth="1"/>
    <col min="1040" max="1040" width="5.6640625" style="3" customWidth="1"/>
    <col min="1041" max="1041" width="11.6640625" style="3" customWidth="1"/>
    <col min="1042" max="1042" width="10.6640625" style="3" customWidth="1"/>
    <col min="1043" max="1043" width="4.6640625" style="3" customWidth="1"/>
    <col min="1044" max="1044" width="5.6640625" style="3" customWidth="1"/>
    <col min="1045" max="1045" width="1.6640625" style="3" customWidth="1"/>
    <col min="1046" max="1047" width="9.109375" style="3"/>
    <col min="1048" max="1053" width="0" style="3" hidden="1" customWidth="1"/>
    <col min="1054" max="1280" width="9.109375" style="3"/>
    <col min="1281" max="1282" width="4.6640625" style="3" customWidth="1"/>
    <col min="1283" max="1283" width="1.6640625" style="3" customWidth="1"/>
    <col min="1284" max="1284" width="6" style="3" customWidth="1"/>
    <col min="1285" max="1285" width="5.33203125" style="3" customWidth="1"/>
    <col min="1286" max="1286" width="4.88671875" style="3" customWidth="1"/>
    <col min="1287" max="1289" width="5.33203125" style="3" customWidth="1"/>
    <col min="1290" max="1290" width="11.6640625" style="3" customWidth="1"/>
    <col min="1291" max="1291" width="1.6640625" style="3" customWidth="1"/>
    <col min="1292" max="1293" width="4.6640625" style="3" customWidth="1"/>
    <col min="1294" max="1294" width="1.6640625" style="3" customWidth="1"/>
    <col min="1295" max="1295" width="6.6640625" style="3" customWidth="1"/>
    <col min="1296" max="1296" width="5.6640625" style="3" customWidth="1"/>
    <col min="1297" max="1297" width="11.6640625" style="3" customWidth="1"/>
    <col min="1298" max="1298" width="10.6640625" style="3" customWidth="1"/>
    <col min="1299" max="1299" width="4.6640625" style="3" customWidth="1"/>
    <col min="1300" max="1300" width="5.6640625" style="3" customWidth="1"/>
    <col min="1301" max="1301" width="1.6640625" style="3" customWidth="1"/>
    <col min="1302" max="1303" width="9.109375" style="3"/>
    <col min="1304" max="1309" width="0" style="3" hidden="1" customWidth="1"/>
    <col min="1310" max="1536" width="9.109375" style="3"/>
    <col min="1537" max="1538" width="4.6640625" style="3" customWidth="1"/>
    <col min="1539" max="1539" width="1.6640625" style="3" customWidth="1"/>
    <col min="1540" max="1540" width="6" style="3" customWidth="1"/>
    <col min="1541" max="1541" width="5.33203125" style="3" customWidth="1"/>
    <col min="1542" max="1542" width="4.88671875" style="3" customWidth="1"/>
    <col min="1543" max="1545" width="5.33203125" style="3" customWidth="1"/>
    <col min="1546" max="1546" width="11.6640625" style="3" customWidth="1"/>
    <col min="1547" max="1547" width="1.6640625" style="3" customWidth="1"/>
    <col min="1548" max="1549" width="4.6640625" style="3" customWidth="1"/>
    <col min="1550" max="1550" width="1.6640625" style="3" customWidth="1"/>
    <col min="1551" max="1551" width="6.6640625" style="3" customWidth="1"/>
    <col min="1552" max="1552" width="5.6640625" style="3" customWidth="1"/>
    <col min="1553" max="1553" width="11.6640625" style="3" customWidth="1"/>
    <col min="1554" max="1554" width="10.6640625" style="3" customWidth="1"/>
    <col min="1555" max="1555" width="4.6640625" style="3" customWidth="1"/>
    <col min="1556" max="1556" width="5.6640625" style="3" customWidth="1"/>
    <col min="1557" max="1557" width="1.6640625" style="3" customWidth="1"/>
    <col min="1558" max="1559" width="9.109375" style="3"/>
    <col min="1560" max="1565" width="0" style="3" hidden="1" customWidth="1"/>
    <col min="1566" max="1792" width="9.109375" style="3"/>
    <col min="1793" max="1794" width="4.6640625" style="3" customWidth="1"/>
    <col min="1795" max="1795" width="1.6640625" style="3" customWidth="1"/>
    <col min="1796" max="1796" width="6" style="3" customWidth="1"/>
    <col min="1797" max="1797" width="5.33203125" style="3" customWidth="1"/>
    <col min="1798" max="1798" width="4.88671875" style="3" customWidth="1"/>
    <col min="1799" max="1801" width="5.33203125" style="3" customWidth="1"/>
    <col min="1802" max="1802" width="11.6640625" style="3" customWidth="1"/>
    <col min="1803" max="1803" width="1.6640625" style="3" customWidth="1"/>
    <col min="1804" max="1805" width="4.6640625" style="3" customWidth="1"/>
    <col min="1806" max="1806" width="1.6640625" style="3" customWidth="1"/>
    <col min="1807" max="1807" width="6.6640625" style="3" customWidth="1"/>
    <col min="1808" max="1808" width="5.6640625" style="3" customWidth="1"/>
    <col min="1809" max="1809" width="11.6640625" style="3" customWidth="1"/>
    <col min="1810" max="1810" width="10.6640625" style="3" customWidth="1"/>
    <col min="1811" max="1811" width="4.6640625" style="3" customWidth="1"/>
    <col min="1812" max="1812" width="5.6640625" style="3" customWidth="1"/>
    <col min="1813" max="1813" width="1.6640625" style="3" customWidth="1"/>
    <col min="1814" max="1815" width="9.109375" style="3"/>
    <col min="1816" max="1821" width="0" style="3" hidden="1" customWidth="1"/>
    <col min="1822" max="2048" width="9.109375" style="3"/>
    <col min="2049" max="2050" width="4.6640625" style="3" customWidth="1"/>
    <col min="2051" max="2051" width="1.6640625" style="3" customWidth="1"/>
    <col min="2052" max="2052" width="6" style="3" customWidth="1"/>
    <col min="2053" max="2053" width="5.33203125" style="3" customWidth="1"/>
    <col min="2054" max="2054" width="4.88671875" style="3" customWidth="1"/>
    <col min="2055" max="2057" width="5.33203125" style="3" customWidth="1"/>
    <col min="2058" max="2058" width="11.6640625" style="3" customWidth="1"/>
    <col min="2059" max="2059" width="1.6640625" style="3" customWidth="1"/>
    <col min="2060" max="2061" width="4.6640625" style="3" customWidth="1"/>
    <col min="2062" max="2062" width="1.6640625" style="3" customWidth="1"/>
    <col min="2063" max="2063" width="6.6640625" style="3" customWidth="1"/>
    <col min="2064" max="2064" width="5.6640625" style="3" customWidth="1"/>
    <col min="2065" max="2065" width="11.6640625" style="3" customWidth="1"/>
    <col min="2066" max="2066" width="10.6640625" style="3" customWidth="1"/>
    <col min="2067" max="2067" width="4.6640625" style="3" customWidth="1"/>
    <col min="2068" max="2068" width="5.6640625" style="3" customWidth="1"/>
    <col min="2069" max="2069" width="1.6640625" style="3" customWidth="1"/>
    <col min="2070" max="2071" width="9.109375" style="3"/>
    <col min="2072" max="2077" width="0" style="3" hidden="1" customWidth="1"/>
    <col min="2078" max="2304" width="9.109375" style="3"/>
    <col min="2305" max="2306" width="4.6640625" style="3" customWidth="1"/>
    <col min="2307" max="2307" width="1.6640625" style="3" customWidth="1"/>
    <col min="2308" max="2308" width="6" style="3" customWidth="1"/>
    <col min="2309" max="2309" width="5.33203125" style="3" customWidth="1"/>
    <col min="2310" max="2310" width="4.88671875" style="3" customWidth="1"/>
    <col min="2311" max="2313" width="5.33203125" style="3" customWidth="1"/>
    <col min="2314" max="2314" width="11.6640625" style="3" customWidth="1"/>
    <col min="2315" max="2315" width="1.6640625" style="3" customWidth="1"/>
    <col min="2316" max="2317" width="4.6640625" style="3" customWidth="1"/>
    <col min="2318" max="2318" width="1.6640625" style="3" customWidth="1"/>
    <col min="2319" max="2319" width="6.6640625" style="3" customWidth="1"/>
    <col min="2320" max="2320" width="5.6640625" style="3" customWidth="1"/>
    <col min="2321" max="2321" width="11.6640625" style="3" customWidth="1"/>
    <col min="2322" max="2322" width="10.6640625" style="3" customWidth="1"/>
    <col min="2323" max="2323" width="4.6640625" style="3" customWidth="1"/>
    <col min="2324" max="2324" width="5.6640625" style="3" customWidth="1"/>
    <col min="2325" max="2325" width="1.6640625" style="3" customWidth="1"/>
    <col min="2326" max="2327" width="9.109375" style="3"/>
    <col min="2328" max="2333" width="0" style="3" hidden="1" customWidth="1"/>
    <col min="2334" max="2560" width="9.109375" style="3"/>
    <col min="2561" max="2562" width="4.6640625" style="3" customWidth="1"/>
    <col min="2563" max="2563" width="1.6640625" style="3" customWidth="1"/>
    <col min="2564" max="2564" width="6" style="3" customWidth="1"/>
    <col min="2565" max="2565" width="5.33203125" style="3" customWidth="1"/>
    <col min="2566" max="2566" width="4.88671875" style="3" customWidth="1"/>
    <col min="2567" max="2569" width="5.33203125" style="3" customWidth="1"/>
    <col min="2570" max="2570" width="11.6640625" style="3" customWidth="1"/>
    <col min="2571" max="2571" width="1.6640625" style="3" customWidth="1"/>
    <col min="2572" max="2573" width="4.6640625" style="3" customWidth="1"/>
    <col min="2574" max="2574" width="1.6640625" style="3" customWidth="1"/>
    <col min="2575" max="2575" width="6.6640625" style="3" customWidth="1"/>
    <col min="2576" max="2576" width="5.6640625" style="3" customWidth="1"/>
    <col min="2577" max="2577" width="11.6640625" style="3" customWidth="1"/>
    <col min="2578" max="2578" width="10.6640625" style="3" customWidth="1"/>
    <col min="2579" max="2579" width="4.6640625" style="3" customWidth="1"/>
    <col min="2580" max="2580" width="5.6640625" style="3" customWidth="1"/>
    <col min="2581" max="2581" width="1.6640625" style="3" customWidth="1"/>
    <col min="2582" max="2583" width="9.109375" style="3"/>
    <col min="2584" max="2589" width="0" style="3" hidden="1" customWidth="1"/>
    <col min="2590" max="2816" width="9.109375" style="3"/>
    <col min="2817" max="2818" width="4.6640625" style="3" customWidth="1"/>
    <col min="2819" max="2819" width="1.6640625" style="3" customWidth="1"/>
    <col min="2820" max="2820" width="6" style="3" customWidth="1"/>
    <col min="2821" max="2821" width="5.33203125" style="3" customWidth="1"/>
    <col min="2822" max="2822" width="4.88671875" style="3" customWidth="1"/>
    <col min="2823" max="2825" width="5.33203125" style="3" customWidth="1"/>
    <col min="2826" max="2826" width="11.6640625" style="3" customWidth="1"/>
    <col min="2827" max="2827" width="1.6640625" style="3" customWidth="1"/>
    <col min="2828" max="2829" width="4.6640625" style="3" customWidth="1"/>
    <col min="2830" max="2830" width="1.6640625" style="3" customWidth="1"/>
    <col min="2831" max="2831" width="6.6640625" style="3" customWidth="1"/>
    <col min="2832" max="2832" width="5.6640625" style="3" customWidth="1"/>
    <col min="2833" max="2833" width="11.6640625" style="3" customWidth="1"/>
    <col min="2834" max="2834" width="10.6640625" style="3" customWidth="1"/>
    <col min="2835" max="2835" width="4.6640625" style="3" customWidth="1"/>
    <col min="2836" max="2836" width="5.6640625" style="3" customWidth="1"/>
    <col min="2837" max="2837" width="1.6640625" style="3" customWidth="1"/>
    <col min="2838" max="2839" width="9.109375" style="3"/>
    <col min="2840" max="2845" width="0" style="3" hidden="1" customWidth="1"/>
    <col min="2846" max="3072" width="9.109375" style="3"/>
    <col min="3073" max="3074" width="4.6640625" style="3" customWidth="1"/>
    <col min="3075" max="3075" width="1.6640625" style="3" customWidth="1"/>
    <col min="3076" max="3076" width="6" style="3" customWidth="1"/>
    <col min="3077" max="3077" width="5.33203125" style="3" customWidth="1"/>
    <col min="3078" max="3078" width="4.88671875" style="3" customWidth="1"/>
    <col min="3079" max="3081" width="5.33203125" style="3" customWidth="1"/>
    <col min="3082" max="3082" width="11.6640625" style="3" customWidth="1"/>
    <col min="3083" max="3083" width="1.6640625" style="3" customWidth="1"/>
    <col min="3084" max="3085" width="4.6640625" style="3" customWidth="1"/>
    <col min="3086" max="3086" width="1.6640625" style="3" customWidth="1"/>
    <col min="3087" max="3087" width="6.6640625" style="3" customWidth="1"/>
    <col min="3088" max="3088" width="5.6640625" style="3" customWidth="1"/>
    <col min="3089" max="3089" width="11.6640625" style="3" customWidth="1"/>
    <col min="3090" max="3090" width="10.6640625" style="3" customWidth="1"/>
    <col min="3091" max="3091" width="4.6640625" style="3" customWidth="1"/>
    <col min="3092" max="3092" width="5.6640625" style="3" customWidth="1"/>
    <col min="3093" max="3093" width="1.6640625" style="3" customWidth="1"/>
    <col min="3094" max="3095" width="9.109375" style="3"/>
    <col min="3096" max="3101" width="0" style="3" hidden="1" customWidth="1"/>
    <col min="3102" max="3328" width="9.109375" style="3"/>
    <col min="3329" max="3330" width="4.6640625" style="3" customWidth="1"/>
    <col min="3331" max="3331" width="1.6640625" style="3" customWidth="1"/>
    <col min="3332" max="3332" width="6" style="3" customWidth="1"/>
    <col min="3333" max="3333" width="5.33203125" style="3" customWidth="1"/>
    <col min="3334" max="3334" width="4.88671875" style="3" customWidth="1"/>
    <col min="3335" max="3337" width="5.33203125" style="3" customWidth="1"/>
    <col min="3338" max="3338" width="11.6640625" style="3" customWidth="1"/>
    <col min="3339" max="3339" width="1.6640625" style="3" customWidth="1"/>
    <col min="3340" max="3341" width="4.6640625" style="3" customWidth="1"/>
    <col min="3342" max="3342" width="1.6640625" style="3" customWidth="1"/>
    <col min="3343" max="3343" width="6.6640625" style="3" customWidth="1"/>
    <col min="3344" max="3344" width="5.6640625" style="3" customWidth="1"/>
    <col min="3345" max="3345" width="11.6640625" style="3" customWidth="1"/>
    <col min="3346" max="3346" width="10.6640625" style="3" customWidth="1"/>
    <col min="3347" max="3347" width="4.6640625" style="3" customWidth="1"/>
    <col min="3348" max="3348" width="5.6640625" style="3" customWidth="1"/>
    <col min="3349" max="3349" width="1.6640625" style="3" customWidth="1"/>
    <col min="3350" max="3351" width="9.109375" style="3"/>
    <col min="3352" max="3357" width="0" style="3" hidden="1" customWidth="1"/>
    <col min="3358" max="3584" width="9.109375" style="3"/>
    <col min="3585" max="3586" width="4.6640625" style="3" customWidth="1"/>
    <col min="3587" max="3587" width="1.6640625" style="3" customWidth="1"/>
    <col min="3588" max="3588" width="6" style="3" customWidth="1"/>
    <col min="3589" max="3589" width="5.33203125" style="3" customWidth="1"/>
    <col min="3590" max="3590" width="4.88671875" style="3" customWidth="1"/>
    <col min="3591" max="3593" width="5.33203125" style="3" customWidth="1"/>
    <col min="3594" max="3594" width="11.6640625" style="3" customWidth="1"/>
    <col min="3595" max="3595" width="1.6640625" style="3" customWidth="1"/>
    <col min="3596" max="3597" width="4.6640625" style="3" customWidth="1"/>
    <col min="3598" max="3598" width="1.6640625" style="3" customWidth="1"/>
    <col min="3599" max="3599" width="6.6640625" style="3" customWidth="1"/>
    <col min="3600" max="3600" width="5.6640625" style="3" customWidth="1"/>
    <col min="3601" max="3601" width="11.6640625" style="3" customWidth="1"/>
    <col min="3602" max="3602" width="10.6640625" style="3" customWidth="1"/>
    <col min="3603" max="3603" width="4.6640625" style="3" customWidth="1"/>
    <col min="3604" max="3604" width="5.6640625" style="3" customWidth="1"/>
    <col min="3605" max="3605" width="1.6640625" style="3" customWidth="1"/>
    <col min="3606" max="3607" width="9.109375" style="3"/>
    <col min="3608" max="3613" width="0" style="3" hidden="1" customWidth="1"/>
    <col min="3614" max="3840" width="9.109375" style="3"/>
    <col min="3841" max="3842" width="4.6640625" style="3" customWidth="1"/>
    <col min="3843" max="3843" width="1.6640625" style="3" customWidth="1"/>
    <col min="3844" max="3844" width="6" style="3" customWidth="1"/>
    <col min="3845" max="3845" width="5.33203125" style="3" customWidth="1"/>
    <col min="3846" max="3846" width="4.88671875" style="3" customWidth="1"/>
    <col min="3847" max="3849" width="5.33203125" style="3" customWidth="1"/>
    <col min="3850" max="3850" width="11.6640625" style="3" customWidth="1"/>
    <col min="3851" max="3851" width="1.6640625" style="3" customWidth="1"/>
    <col min="3852" max="3853" width="4.6640625" style="3" customWidth="1"/>
    <col min="3854" max="3854" width="1.6640625" style="3" customWidth="1"/>
    <col min="3855" max="3855" width="6.6640625" style="3" customWidth="1"/>
    <col min="3856" max="3856" width="5.6640625" style="3" customWidth="1"/>
    <col min="3857" max="3857" width="11.6640625" style="3" customWidth="1"/>
    <col min="3858" max="3858" width="10.6640625" style="3" customWidth="1"/>
    <col min="3859" max="3859" width="4.6640625" style="3" customWidth="1"/>
    <col min="3860" max="3860" width="5.6640625" style="3" customWidth="1"/>
    <col min="3861" max="3861" width="1.6640625" style="3" customWidth="1"/>
    <col min="3862" max="3863" width="9.109375" style="3"/>
    <col min="3864" max="3869" width="0" style="3" hidden="1" customWidth="1"/>
    <col min="3870" max="4096" width="9.109375" style="3"/>
    <col min="4097" max="4098" width="4.6640625" style="3" customWidth="1"/>
    <col min="4099" max="4099" width="1.6640625" style="3" customWidth="1"/>
    <col min="4100" max="4100" width="6" style="3" customWidth="1"/>
    <col min="4101" max="4101" width="5.33203125" style="3" customWidth="1"/>
    <col min="4102" max="4102" width="4.88671875" style="3" customWidth="1"/>
    <col min="4103" max="4105" width="5.33203125" style="3" customWidth="1"/>
    <col min="4106" max="4106" width="11.6640625" style="3" customWidth="1"/>
    <col min="4107" max="4107" width="1.6640625" style="3" customWidth="1"/>
    <col min="4108" max="4109" width="4.6640625" style="3" customWidth="1"/>
    <col min="4110" max="4110" width="1.6640625" style="3" customWidth="1"/>
    <col min="4111" max="4111" width="6.6640625" style="3" customWidth="1"/>
    <col min="4112" max="4112" width="5.6640625" style="3" customWidth="1"/>
    <col min="4113" max="4113" width="11.6640625" style="3" customWidth="1"/>
    <col min="4114" max="4114" width="10.6640625" style="3" customWidth="1"/>
    <col min="4115" max="4115" width="4.6640625" style="3" customWidth="1"/>
    <col min="4116" max="4116" width="5.6640625" style="3" customWidth="1"/>
    <col min="4117" max="4117" width="1.6640625" style="3" customWidth="1"/>
    <col min="4118" max="4119" width="9.109375" style="3"/>
    <col min="4120" max="4125" width="0" style="3" hidden="1" customWidth="1"/>
    <col min="4126" max="4352" width="9.109375" style="3"/>
    <col min="4353" max="4354" width="4.6640625" style="3" customWidth="1"/>
    <col min="4355" max="4355" width="1.6640625" style="3" customWidth="1"/>
    <col min="4356" max="4356" width="6" style="3" customWidth="1"/>
    <col min="4357" max="4357" width="5.33203125" style="3" customWidth="1"/>
    <col min="4358" max="4358" width="4.88671875" style="3" customWidth="1"/>
    <col min="4359" max="4361" width="5.33203125" style="3" customWidth="1"/>
    <col min="4362" max="4362" width="11.6640625" style="3" customWidth="1"/>
    <col min="4363" max="4363" width="1.6640625" style="3" customWidth="1"/>
    <col min="4364" max="4365" width="4.6640625" style="3" customWidth="1"/>
    <col min="4366" max="4366" width="1.6640625" style="3" customWidth="1"/>
    <col min="4367" max="4367" width="6.6640625" style="3" customWidth="1"/>
    <col min="4368" max="4368" width="5.6640625" style="3" customWidth="1"/>
    <col min="4369" max="4369" width="11.6640625" style="3" customWidth="1"/>
    <col min="4370" max="4370" width="10.6640625" style="3" customWidth="1"/>
    <col min="4371" max="4371" width="4.6640625" style="3" customWidth="1"/>
    <col min="4372" max="4372" width="5.6640625" style="3" customWidth="1"/>
    <col min="4373" max="4373" width="1.6640625" style="3" customWidth="1"/>
    <col min="4374" max="4375" width="9.109375" style="3"/>
    <col min="4376" max="4381" width="0" style="3" hidden="1" customWidth="1"/>
    <col min="4382" max="4608" width="9.109375" style="3"/>
    <col min="4609" max="4610" width="4.6640625" style="3" customWidth="1"/>
    <col min="4611" max="4611" width="1.6640625" style="3" customWidth="1"/>
    <col min="4612" max="4612" width="6" style="3" customWidth="1"/>
    <col min="4613" max="4613" width="5.33203125" style="3" customWidth="1"/>
    <col min="4614" max="4614" width="4.88671875" style="3" customWidth="1"/>
    <col min="4615" max="4617" width="5.33203125" style="3" customWidth="1"/>
    <col min="4618" max="4618" width="11.6640625" style="3" customWidth="1"/>
    <col min="4619" max="4619" width="1.6640625" style="3" customWidth="1"/>
    <col min="4620" max="4621" width="4.6640625" style="3" customWidth="1"/>
    <col min="4622" max="4622" width="1.6640625" style="3" customWidth="1"/>
    <col min="4623" max="4623" width="6.6640625" style="3" customWidth="1"/>
    <col min="4624" max="4624" width="5.6640625" style="3" customWidth="1"/>
    <col min="4625" max="4625" width="11.6640625" style="3" customWidth="1"/>
    <col min="4626" max="4626" width="10.6640625" style="3" customWidth="1"/>
    <col min="4627" max="4627" width="4.6640625" style="3" customWidth="1"/>
    <col min="4628" max="4628" width="5.6640625" style="3" customWidth="1"/>
    <col min="4629" max="4629" width="1.6640625" style="3" customWidth="1"/>
    <col min="4630" max="4631" width="9.109375" style="3"/>
    <col min="4632" max="4637" width="0" style="3" hidden="1" customWidth="1"/>
    <col min="4638" max="4864" width="9.109375" style="3"/>
    <col min="4865" max="4866" width="4.6640625" style="3" customWidth="1"/>
    <col min="4867" max="4867" width="1.6640625" style="3" customWidth="1"/>
    <col min="4868" max="4868" width="6" style="3" customWidth="1"/>
    <col min="4869" max="4869" width="5.33203125" style="3" customWidth="1"/>
    <col min="4870" max="4870" width="4.88671875" style="3" customWidth="1"/>
    <col min="4871" max="4873" width="5.33203125" style="3" customWidth="1"/>
    <col min="4874" max="4874" width="11.6640625" style="3" customWidth="1"/>
    <col min="4875" max="4875" width="1.6640625" style="3" customWidth="1"/>
    <col min="4876" max="4877" width="4.6640625" style="3" customWidth="1"/>
    <col min="4878" max="4878" width="1.6640625" style="3" customWidth="1"/>
    <col min="4879" max="4879" width="6.6640625" style="3" customWidth="1"/>
    <col min="4880" max="4880" width="5.6640625" style="3" customWidth="1"/>
    <col min="4881" max="4881" width="11.6640625" style="3" customWidth="1"/>
    <col min="4882" max="4882" width="10.6640625" style="3" customWidth="1"/>
    <col min="4883" max="4883" width="4.6640625" style="3" customWidth="1"/>
    <col min="4884" max="4884" width="5.6640625" style="3" customWidth="1"/>
    <col min="4885" max="4885" width="1.6640625" style="3" customWidth="1"/>
    <col min="4886" max="4887" width="9.109375" style="3"/>
    <col min="4888" max="4893" width="0" style="3" hidden="1" customWidth="1"/>
    <col min="4894" max="5120" width="9.109375" style="3"/>
    <col min="5121" max="5122" width="4.6640625" style="3" customWidth="1"/>
    <col min="5123" max="5123" width="1.6640625" style="3" customWidth="1"/>
    <col min="5124" max="5124" width="6" style="3" customWidth="1"/>
    <col min="5125" max="5125" width="5.33203125" style="3" customWidth="1"/>
    <col min="5126" max="5126" width="4.88671875" style="3" customWidth="1"/>
    <col min="5127" max="5129" width="5.33203125" style="3" customWidth="1"/>
    <col min="5130" max="5130" width="11.6640625" style="3" customWidth="1"/>
    <col min="5131" max="5131" width="1.6640625" style="3" customWidth="1"/>
    <col min="5132" max="5133" width="4.6640625" style="3" customWidth="1"/>
    <col min="5134" max="5134" width="1.6640625" style="3" customWidth="1"/>
    <col min="5135" max="5135" width="6.6640625" style="3" customWidth="1"/>
    <col min="5136" max="5136" width="5.6640625" style="3" customWidth="1"/>
    <col min="5137" max="5137" width="11.6640625" style="3" customWidth="1"/>
    <col min="5138" max="5138" width="10.6640625" style="3" customWidth="1"/>
    <col min="5139" max="5139" width="4.6640625" style="3" customWidth="1"/>
    <col min="5140" max="5140" width="5.6640625" style="3" customWidth="1"/>
    <col min="5141" max="5141" width="1.6640625" style="3" customWidth="1"/>
    <col min="5142" max="5143" width="9.109375" style="3"/>
    <col min="5144" max="5149" width="0" style="3" hidden="1" customWidth="1"/>
    <col min="5150" max="5376" width="9.109375" style="3"/>
    <col min="5377" max="5378" width="4.6640625" style="3" customWidth="1"/>
    <col min="5379" max="5379" width="1.6640625" style="3" customWidth="1"/>
    <col min="5380" max="5380" width="6" style="3" customWidth="1"/>
    <col min="5381" max="5381" width="5.33203125" style="3" customWidth="1"/>
    <col min="5382" max="5382" width="4.88671875" style="3" customWidth="1"/>
    <col min="5383" max="5385" width="5.33203125" style="3" customWidth="1"/>
    <col min="5386" max="5386" width="11.6640625" style="3" customWidth="1"/>
    <col min="5387" max="5387" width="1.6640625" style="3" customWidth="1"/>
    <col min="5388" max="5389" width="4.6640625" style="3" customWidth="1"/>
    <col min="5390" max="5390" width="1.6640625" style="3" customWidth="1"/>
    <col min="5391" max="5391" width="6.6640625" style="3" customWidth="1"/>
    <col min="5392" max="5392" width="5.6640625" style="3" customWidth="1"/>
    <col min="5393" max="5393" width="11.6640625" style="3" customWidth="1"/>
    <col min="5394" max="5394" width="10.6640625" style="3" customWidth="1"/>
    <col min="5395" max="5395" width="4.6640625" style="3" customWidth="1"/>
    <col min="5396" max="5396" width="5.6640625" style="3" customWidth="1"/>
    <col min="5397" max="5397" width="1.6640625" style="3" customWidth="1"/>
    <col min="5398" max="5399" width="9.109375" style="3"/>
    <col min="5400" max="5405" width="0" style="3" hidden="1" customWidth="1"/>
    <col min="5406" max="5632" width="9.109375" style="3"/>
    <col min="5633" max="5634" width="4.6640625" style="3" customWidth="1"/>
    <col min="5635" max="5635" width="1.6640625" style="3" customWidth="1"/>
    <col min="5636" max="5636" width="6" style="3" customWidth="1"/>
    <col min="5637" max="5637" width="5.33203125" style="3" customWidth="1"/>
    <col min="5638" max="5638" width="4.88671875" style="3" customWidth="1"/>
    <col min="5639" max="5641" width="5.33203125" style="3" customWidth="1"/>
    <col min="5642" max="5642" width="11.6640625" style="3" customWidth="1"/>
    <col min="5643" max="5643" width="1.6640625" style="3" customWidth="1"/>
    <col min="5644" max="5645" width="4.6640625" style="3" customWidth="1"/>
    <col min="5646" max="5646" width="1.6640625" style="3" customWidth="1"/>
    <col min="5647" max="5647" width="6.6640625" style="3" customWidth="1"/>
    <col min="5648" max="5648" width="5.6640625" style="3" customWidth="1"/>
    <col min="5649" max="5649" width="11.6640625" style="3" customWidth="1"/>
    <col min="5650" max="5650" width="10.6640625" style="3" customWidth="1"/>
    <col min="5651" max="5651" width="4.6640625" style="3" customWidth="1"/>
    <col min="5652" max="5652" width="5.6640625" style="3" customWidth="1"/>
    <col min="5653" max="5653" width="1.6640625" style="3" customWidth="1"/>
    <col min="5654" max="5655" width="9.109375" style="3"/>
    <col min="5656" max="5661" width="0" style="3" hidden="1" customWidth="1"/>
    <col min="5662" max="5888" width="9.109375" style="3"/>
    <col min="5889" max="5890" width="4.6640625" style="3" customWidth="1"/>
    <col min="5891" max="5891" width="1.6640625" style="3" customWidth="1"/>
    <col min="5892" max="5892" width="6" style="3" customWidth="1"/>
    <col min="5893" max="5893" width="5.33203125" style="3" customWidth="1"/>
    <col min="5894" max="5894" width="4.88671875" style="3" customWidth="1"/>
    <col min="5895" max="5897" width="5.33203125" style="3" customWidth="1"/>
    <col min="5898" max="5898" width="11.6640625" style="3" customWidth="1"/>
    <col min="5899" max="5899" width="1.6640625" style="3" customWidth="1"/>
    <col min="5900" max="5901" width="4.6640625" style="3" customWidth="1"/>
    <col min="5902" max="5902" width="1.6640625" style="3" customWidth="1"/>
    <col min="5903" max="5903" width="6.6640625" style="3" customWidth="1"/>
    <col min="5904" max="5904" width="5.6640625" style="3" customWidth="1"/>
    <col min="5905" max="5905" width="11.6640625" style="3" customWidth="1"/>
    <col min="5906" max="5906" width="10.6640625" style="3" customWidth="1"/>
    <col min="5907" max="5907" width="4.6640625" style="3" customWidth="1"/>
    <col min="5908" max="5908" width="5.6640625" style="3" customWidth="1"/>
    <col min="5909" max="5909" width="1.6640625" style="3" customWidth="1"/>
    <col min="5910" max="5911" width="9.109375" style="3"/>
    <col min="5912" max="5917" width="0" style="3" hidden="1" customWidth="1"/>
    <col min="5918" max="6144" width="9.109375" style="3"/>
    <col min="6145" max="6146" width="4.6640625" style="3" customWidth="1"/>
    <col min="6147" max="6147" width="1.6640625" style="3" customWidth="1"/>
    <col min="6148" max="6148" width="6" style="3" customWidth="1"/>
    <col min="6149" max="6149" width="5.33203125" style="3" customWidth="1"/>
    <col min="6150" max="6150" width="4.88671875" style="3" customWidth="1"/>
    <col min="6151" max="6153" width="5.33203125" style="3" customWidth="1"/>
    <col min="6154" max="6154" width="11.6640625" style="3" customWidth="1"/>
    <col min="6155" max="6155" width="1.6640625" style="3" customWidth="1"/>
    <col min="6156" max="6157" width="4.6640625" style="3" customWidth="1"/>
    <col min="6158" max="6158" width="1.6640625" style="3" customWidth="1"/>
    <col min="6159" max="6159" width="6.6640625" style="3" customWidth="1"/>
    <col min="6160" max="6160" width="5.6640625" style="3" customWidth="1"/>
    <col min="6161" max="6161" width="11.6640625" style="3" customWidth="1"/>
    <col min="6162" max="6162" width="10.6640625" style="3" customWidth="1"/>
    <col min="6163" max="6163" width="4.6640625" style="3" customWidth="1"/>
    <col min="6164" max="6164" width="5.6640625" style="3" customWidth="1"/>
    <col min="6165" max="6165" width="1.6640625" style="3" customWidth="1"/>
    <col min="6166" max="6167" width="9.109375" style="3"/>
    <col min="6168" max="6173" width="0" style="3" hidden="1" customWidth="1"/>
    <col min="6174" max="6400" width="9.109375" style="3"/>
    <col min="6401" max="6402" width="4.6640625" style="3" customWidth="1"/>
    <col min="6403" max="6403" width="1.6640625" style="3" customWidth="1"/>
    <col min="6404" max="6404" width="6" style="3" customWidth="1"/>
    <col min="6405" max="6405" width="5.33203125" style="3" customWidth="1"/>
    <col min="6406" max="6406" width="4.88671875" style="3" customWidth="1"/>
    <col min="6407" max="6409" width="5.33203125" style="3" customWidth="1"/>
    <col min="6410" max="6410" width="11.6640625" style="3" customWidth="1"/>
    <col min="6411" max="6411" width="1.6640625" style="3" customWidth="1"/>
    <col min="6412" max="6413" width="4.6640625" style="3" customWidth="1"/>
    <col min="6414" max="6414" width="1.6640625" style="3" customWidth="1"/>
    <col min="6415" max="6415" width="6.6640625" style="3" customWidth="1"/>
    <col min="6416" max="6416" width="5.6640625" style="3" customWidth="1"/>
    <col min="6417" max="6417" width="11.6640625" style="3" customWidth="1"/>
    <col min="6418" max="6418" width="10.6640625" style="3" customWidth="1"/>
    <col min="6419" max="6419" width="4.6640625" style="3" customWidth="1"/>
    <col min="6420" max="6420" width="5.6640625" style="3" customWidth="1"/>
    <col min="6421" max="6421" width="1.6640625" style="3" customWidth="1"/>
    <col min="6422" max="6423" width="9.109375" style="3"/>
    <col min="6424" max="6429" width="0" style="3" hidden="1" customWidth="1"/>
    <col min="6430" max="6656" width="9.109375" style="3"/>
    <col min="6657" max="6658" width="4.6640625" style="3" customWidth="1"/>
    <col min="6659" max="6659" width="1.6640625" style="3" customWidth="1"/>
    <col min="6660" max="6660" width="6" style="3" customWidth="1"/>
    <col min="6661" max="6661" width="5.33203125" style="3" customWidth="1"/>
    <col min="6662" max="6662" width="4.88671875" style="3" customWidth="1"/>
    <col min="6663" max="6665" width="5.33203125" style="3" customWidth="1"/>
    <col min="6666" max="6666" width="11.6640625" style="3" customWidth="1"/>
    <col min="6667" max="6667" width="1.6640625" style="3" customWidth="1"/>
    <col min="6668" max="6669" width="4.6640625" style="3" customWidth="1"/>
    <col min="6670" max="6670" width="1.6640625" style="3" customWidth="1"/>
    <col min="6671" max="6671" width="6.6640625" style="3" customWidth="1"/>
    <col min="6672" max="6672" width="5.6640625" style="3" customWidth="1"/>
    <col min="6673" max="6673" width="11.6640625" style="3" customWidth="1"/>
    <col min="6674" max="6674" width="10.6640625" style="3" customWidth="1"/>
    <col min="6675" max="6675" width="4.6640625" style="3" customWidth="1"/>
    <col min="6676" max="6676" width="5.6640625" style="3" customWidth="1"/>
    <col min="6677" max="6677" width="1.6640625" style="3" customWidth="1"/>
    <col min="6678" max="6679" width="9.109375" style="3"/>
    <col min="6680" max="6685" width="0" style="3" hidden="1" customWidth="1"/>
    <col min="6686" max="6912" width="9.109375" style="3"/>
    <col min="6913" max="6914" width="4.6640625" style="3" customWidth="1"/>
    <col min="6915" max="6915" width="1.6640625" style="3" customWidth="1"/>
    <col min="6916" max="6916" width="6" style="3" customWidth="1"/>
    <col min="6917" max="6917" width="5.33203125" style="3" customWidth="1"/>
    <col min="6918" max="6918" width="4.88671875" style="3" customWidth="1"/>
    <col min="6919" max="6921" width="5.33203125" style="3" customWidth="1"/>
    <col min="6922" max="6922" width="11.6640625" style="3" customWidth="1"/>
    <col min="6923" max="6923" width="1.6640625" style="3" customWidth="1"/>
    <col min="6924" max="6925" width="4.6640625" style="3" customWidth="1"/>
    <col min="6926" max="6926" width="1.6640625" style="3" customWidth="1"/>
    <col min="6927" max="6927" width="6.6640625" style="3" customWidth="1"/>
    <col min="6928" max="6928" width="5.6640625" style="3" customWidth="1"/>
    <col min="6929" max="6929" width="11.6640625" style="3" customWidth="1"/>
    <col min="6930" max="6930" width="10.6640625" style="3" customWidth="1"/>
    <col min="6931" max="6931" width="4.6640625" style="3" customWidth="1"/>
    <col min="6932" max="6932" width="5.6640625" style="3" customWidth="1"/>
    <col min="6933" max="6933" width="1.6640625" style="3" customWidth="1"/>
    <col min="6934" max="6935" width="9.109375" style="3"/>
    <col min="6936" max="6941" width="0" style="3" hidden="1" customWidth="1"/>
    <col min="6942" max="7168" width="9.109375" style="3"/>
    <col min="7169" max="7170" width="4.6640625" style="3" customWidth="1"/>
    <col min="7171" max="7171" width="1.6640625" style="3" customWidth="1"/>
    <col min="7172" max="7172" width="6" style="3" customWidth="1"/>
    <col min="7173" max="7173" width="5.33203125" style="3" customWidth="1"/>
    <col min="7174" max="7174" width="4.88671875" style="3" customWidth="1"/>
    <col min="7175" max="7177" width="5.33203125" style="3" customWidth="1"/>
    <col min="7178" max="7178" width="11.6640625" style="3" customWidth="1"/>
    <col min="7179" max="7179" width="1.6640625" style="3" customWidth="1"/>
    <col min="7180" max="7181" width="4.6640625" style="3" customWidth="1"/>
    <col min="7182" max="7182" width="1.6640625" style="3" customWidth="1"/>
    <col min="7183" max="7183" width="6.6640625" style="3" customWidth="1"/>
    <col min="7184" max="7184" width="5.6640625" style="3" customWidth="1"/>
    <col min="7185" max="7185" width="11.6640625" style="3" customWidth="1"/>
    <col min="7186" max="7186" width="10.6640625" style="3" customWidth="1"/>
    <col min="7187" max="7187" width="4.6640625" style="3" customWidth="1"/>
    <col min="7188" max="7188" width="5.6640625" style="3" customWidth="1"/>
    <col min="7189" max="7189" width="1.6640625" style="3" customWidth="1"/>
    <col min="7190" max="7191" width="9.109375" style="3"/>
    <col min="7192" max="7197" width="0" style="3" hidden="1" customWidth="1"/>
    <col min="7198" max="7424" width="9.109375" style="3"/>
    <col min="7425" max="7426" width="4.6640625" style="3" customWidth="1"/>
    <col min="7427" max="7427" width="1.6640625" style="3" customWidth="1"/>
    <col min="7428" max="7428" width="6" style="3" customWidth="1"/>
    <col min="7429" max="7429" width="5.33203125" style="3" customWidth="1"/>
    <col min="7430" max="7430" width="4.88671875" style="3" customWidth="1"/>
    <col min="7431" max="7433" width="5.33203125" style="3" customWidth="1"/>
    <col min="7434" max="7434" width="11.6640625" style="3" customWidth="1"/>
    <col min="7435" max="7435" width="1.6640625" style="3" customWidth="1"/>
    <col min="7436" max="7437" width="4.6640625" style="3" customWidth="1"/>
    <col min="7438" max="7438" width="1.6640625" style="3" customWidth="1"/>
    <col min="7439" max="7439" width="6.6640625" style="3" customWidth="1"/>
    <col min="7440" max="7440" width="5.6640625" style="3" customWidth="1"/>
    <col min="7441" max="7441" width="11.6640625" style="3" customWidth="1"/>
    <col min="7442" max="7442" width="10.6640625" style="3" customWidth="1"/>
    <col min="7443" max="7443" width="4.6640625" style="3" customWidth="1"/>
    <col min="7444" max="7444" width="5.6640625" style="3" customWidth="1"/>
    <col min="7445" max="7445" width="1.6640625" style="3" customWidth="1"/>
    <col min="7446" max="7447" width="9.109375" style="3"/>
    <col min="7448" max="7453" width="0" style="3" hidden="1" customWidth="1"/>
    <col min="7454" max="7680" width="9.109375" style="3"/>
    <col min="7681" max="7682" width="4.6640625" style="3" customWidth="1"/>
    <col min="7683" max="7683" width="1.6640625" style="3" customWidth="1"/>
    <col min="7684" max="7684" width="6" style="3" customWidth="1"/>
    <col min="7685" max="7685" width="5.33203125" style="3" customWidth="1"/>
    <col min="7686" max="7686" width="4.88671875" style="3" customWidth="1"/>
    <col min="7687" max="7689" width="5.33203125" style="3" customWidth="1"/>
    <col min="7690" max="7690" width="11.6640625" style="3" customWidth="1"/>
    <col min="7691" max="7691" width="1.6640625" style="3" customWidth="1"/>
    <col min="7692" max="7693" width="4.6640625" style="3" customWidth="1"/>
    <col min="7694" max="7694" width="1.6640625" style="3" customWidth="1"/>
    <col min="7695" max="7695" width="6.6640625" style="3" customWidth="1"/>
    <col min="7696" max="7696" width="5.6640625" style="3" customWidth="1"/>
    <col min="7697" max="7697" width="11.6640625" style="3" customWidth="1"/>
    <col min="7698" max="7698" width="10.6640625" style="3" customWidth="1"/>
    <col min="7699" max="7699" width="4.6640625" style="3" customWidth="1"/>
    <col min="7700" max="7700" width="5.6640625" style="3" customWidth="1"/>
    <col min="7701" max="7701" width="1.6640625" style="3" customWidth="1"/>
    <col min="7702" max="7703" width="9.109375" style="3"/>
    <col min="7704" max="7709" width="0" style="3" hidden="1" customWidth="1"/>
    <col min="7710" max="7936" width="9.109375" style="3"/>
    <col min="7937" max="7938" width="4.6640625" style="3" customWidth="1"/>
    <col min="7939" max="7939" width="1.6640625" style="3" customWidth="1"/>
    <col min="7940" max="7940" width="6" style="3" customWidth="1"/>
    <col min="7941" max="7941" width="5.33203125" style="3" customWidth="1"/>
    <col min="7942" max="7942" width="4.88671875" style="3" customWidth="1"/>
    <col min="7943" max="7945" width="5.33203125" style="3" customWidth="1"/>
    <col min="7946" max="7946" width="11.6640625" style="3" customWidth="1"/>
    <col min="7947" max="7947" width="1.6640625" style="3" customWidth="1"/>
    <col min="7948" max="7949" width="4.6640625" style="3" customWidth="1"/>
    <col min="7950" max="7950" width="1.6640625" style="3" customWidth="1"/>
    <col min="7951" max="7951" width="6.6640625" style="3" customWidth="1"/>
    <col min="7952" max="7952" width="5.6640625" style="3" customWidth="1"/>
    <col min="7953" max="7953" width="11.6640625" style="3" customWidth="1"/>
    <col min="7954" max="7954" width="10.6640625" style="3" customWidth="1"/>
    <col min="7955" max="7955" width="4.6640625" style="3" customWidth="1"/>
    <col min="7956" max="7956" width="5.6640625" style="3" customWidth="1"/>
    <col min="7957" max="7957" width="1.6640625" style="3" customWidth="1"/>
    <col min="7958" max="7959" width="9.109375" style="3"/>
    <col min="7960" max="7965" width="0" style="3" hidden="1" customWidth="1"/>
    <col min="7966" max="8192" width="9.109375" style="3"/>
    <col min="8193" max="8194" width="4.6640625" style="3" customWidth="1"/>
    <col min="8195" max="8195" width="1.6640625" style="3" customWidth="1"/>
    <col min="8196" max="8196" width="6" style="3" customWidth="1"/>
    <col min="8197" max="8197" width="5.33203125" style="3" customWidth="1"/>
    <col min="8198" max="8198" width="4.88671875" style="3" customWidth="1"/>
    <col min="8199" max="8201" width="5.33203125" style="3" customWidth="1"/>
    <col min="8202" max="8202" width="11.6640625" style="3" customWidth="1"/>
    <col min="8203" max="8203" width="1.6640625" style="3" customWidth="1"/>
    <col min="8204" max="8205" width="4.6640625" style="3" customWidth="1"/>
    <col min="8206" max="8206" width="1.6640625" style="3" customWidth="1"/>
    <col min="8207" max="8207" width="6.6640625" style="3" customWidth="1"/>
    <col min="8208" max="8208" width="5.6640625" style="3" customWidth="1"/>
    <col min="8209" max="8209" width="11.6640625" style="3" customWidth="1"/>
    <col min="8210" max="8210" width="10.6640625" style="3" customWidth="1"/>
    <col min="8211" max="8211" width="4.6640625" style="3" customWidth="1"/>
    <col min="8212" max="8212" width="5.6640625" style="3" customWidth="1"/>
    <col min="8213" max="8213" width="1.6640625" style="3" customWidth="1"/>
    <col min="8214" max="8215" width="9.109375" style="3"/>
    <col min="8216" max="8221" width="0" style="3" hidden="1" customWidth="1"/>
    <col min="8222" max="8448" width="9.109375" style="3"/>
    <col min="8449" max="8450" width="4.6640625" style="3" customWidth="1"/>
    <col min="8451" max="8451" width="1.6640625" style="3" customWidth="1"/>
    <col min="8452" max="8452" width="6" style="3" customWidth="1"/>
    <col min="8453" max="8453" width="5.33203125" style="3" customWidth="1"/>
    <col min="8454" max="8454" width="4.88671875" style="3" customWidth="1"/>
    <col min="8455" max="8457" width="5.33203125" style="3" customWidth="1"/>
    <col min="8458" max="8458" width="11.6640625" style="3" customWidth="1"/>
    <col min="8459" max="8459" width="1.6640625" style="3" customWidth="1"/>
    <col min="8460" max="8461" width="4.6640625" style="3" customWidth="1"/>
    <col min="8462" max="8462" width="1.6640625" style="3" customWidth="1"/>
    <col min="8463" max="8463" width="6.6640625" style="3" customWidth="1"/>
    <col min="8464" max="8464" width="5.6640625" style="3" customWidth="1"/>
    <col min="8465" max="8465" width="11.6640625" style="3" customWidth="1"/>
    <col min="8466" max="8466" width="10.6640625" style="3" customWidth="1"/>
    <col min="8467" max="8467" width="4.6640625" style="3" customWidth="1"/>
    <col min="8468" max="8468" width="5.6640625" style="3" customWidth="1"/>
    <col min="8469" max="8469" width="1.6640625" style="3" customWidth="1"/>
    <col min="8470" max="8471" width="9.109375" style="3"/>
    <col min="8472" max="8477" width="0" style="3" hidden="1" customWidth="1"/>
    <col min="8478" max="8704" width="9.109375" style="3"/>
    <col min="8705" max="8706" width="4.6640625" style="3" customWidth="1"/>
    <col min="8707" max="8707" width="1.6640625" style="3" customWidth="1"/>
    <col min="8708" max="8708" width="6" style="3" customWidth="1"/>
    <col min="8709" max="8709" width="5.33203125" style="3" customWidth="1"/>
    <col min="8710" max="8710" width="4.88671875" style="3" customWidth="1"/>
    <col min="8711" max="8713" width="5.33203125" style="3" customWidth="1"/>
    <col min="8714" max="8714" width="11.6640625" style="3" customWidth="1"/>
    <col min="8715" max="8715" width="1.6640625" style="3" customWidth="1"/>
    <col min="8716" max="8717" width="4.6640625" style="3" customWidth="1"/>
    <col min="8718" max="8718" width="1.6640625" style="3" customWidth="1"/>
    <col min="8719" max="8719" width="6.6640625" style="3" customWidth="1"/>
    <col min="8720" max="8720" width="5.6640625" style="3" customWidth="1"/>
    <col min="8721" max="8721" width="11.6640625" style="3" customWidth="1"/>
    <col min="8722" max="8722" width="10.6640625" style="3" customWidth="1"/>
    <col min="8723" max="8723" width="4.6640625" style="3" customWidth="1"/>
    <col min="8724" max="8724" width="5.6640625" style="3" customWidth="1"/>
    <col min="8725" max="8725" width="1.6640625" style="3" customWidth="1"/>
    <col min="8726" max="8727" width="9.109375" style="3"/>
    <col min="8728" max="8733" width="0" style="3" hidden="1" customWidth="1"/>
    <col min="8734" max="8960" width="9.109375" style="3"/>
    <col min="8961" max="8962" width="4.6640625" style="3" customWidth="1"/>
    <col min="8963" max="8963" width="1.6640625" style="3" customWidth="1"/>
    <col min="8964" max="8964" width="6" style="3" customWidth="1"/>
    <col min="8965" max="8965" width="5.33203125" style="3" customWidth="1"/>
    <col min="8966" max="8966" width="4.88671875" style="3" customWidth="1"/>
    <col min="8967" max="8969" width="5.33203125" style="3" customWidth="1"/>
    <col min="8970" max="8970" width="11.6640625" style="3" customWidth="1"/>
    <col min="8971" max="8971" width="1.6640625" style="3" customWidth="1"/>
    <col min="8972" max="8973" width="4.6640625" style="3" customWidth="1"/>
    <col min="8974" max="8974" width="1.6640625" style="3" customWidth="1"/>
    <col min="8975" max="8975" width="6.6640625" style="3" customWidth="1"/>
    <col min="8976" max="8976" width="5.6640625" style="3" customWidth="1"/>
    <col min="8977" max="8977" width="11.6640625" style="3" customWidth="1"/>
    <col min="8978" max="8978" width="10.6640625" style="3" customWidth="1"/>
    <col min="8979" max="8979" width="4.6640625" style="3" customWidth="1"/>
    <col min="8980" max="8980" width="5.6640625" style="3" customWidth="1"/>
    <col min="8981" max="8981" width="1.6640625" style="3" customWidth="1"/>
    <col min="8982" max="8983" width="9.109375" style="3"/>
    <col min="8984" max="8989" width="0" style="3" hidden="1" customWidth="1"/>
    <col min="8990" max="9216" width="9.109375" style="3"/>
    <col min="9217" max="9218" width="4.6640625" style="3" customWidth="1"/>
    <col min="9219" max="9219" width="1.6640625" style="3" customWidth="1"/>
    <col min="9220" max="9220" width="6" style="3" customWidth="1"/>
    <col min="9221" max="9221" width="5.33203125" style="3" customWidth="1"/>
    <col min="9222" max="9222" width="4.88671875" style="3" customWidth="1"/>
    <col min="9223" max="9225" width="5.33203125" style="3" customWidth="1"/>
    <col min="9226" max="9226" width="11.6640625" style="3" customWidth="1"/>
    <col min="9227" max="9227" width="1.6640625" style="3" customWidth="1"/>
    <col min="9228" max="9229" width="4.6640625" style="3" customWidth="1"/>
    <col min="9230" max="9230" width="1.6640625" style="3" customWidth="1"/>
    <col min="9231" max="9231" width="6.6640625" style="3" customWidth="1"/>
    <col min="9232" max="9232" width="5.6640625" style="3" customWidth="1"/>
    <col min="9233" max="9233" width="11.6640625" style="3" customWidth="1"/>
    <col min="9234" max="9234" width="10.6640625" style="3" customWidth="1"/>
    <col min="9235" max="9235" width="4.6640625" style="3" customWidth="1"/>
    <col min="9236" max="9236" width="5.6640625" style="3" customWidth="1"/>
    <col min="9237" max="9237" width="1.6640625" style="3" customWidth="1"/>
    <col min="9238" max="9239" width="9.109375" style="3"/>
    <col min="9240" max="9245" width="0" style="3" hidden="1" customWidth="1"/>
    <col min="9246" max="9472" width="9.109375" style="3"/>
    <col min="9473" max="9474" width="4.6640625" style="3" customWidth="1"/>
    <col min="9475" max="9475" width="1.6640625" style="3" customWidth="1"/>
    <col min="9476" max="9476" width="6" style="3" customWidth="1"/>
    <col min="9477" max="9477" width="5.33203125" style="3" customWidth="1"/>
    <col min="9478" max="9478" width="4.88671875" style="3" customWidth="1"/>
    <col min="9479" max="9481" width="5.33203125" style="3" customWidth="1"/>
    <col min="9482" max="9482" width="11.6640625" style="3" customWidth="1"/>
    <col min="9483" max="9483" width="1.6640625" style="3" customWidth="1"/>
    <col min="9484" max="9485" width="4.6640625" style="3" customWidth="1"/>
    <col min="9486" max="9486" width="1.6640625" style="3" customWidth="1"/>
    <col min="9487" max="9487" width="6.6640625" style="3" customWidth="1"/>
    <col min="9488" max="9488" width="5.6640625" style="3" customWidth="1"/>
    <col min="9489" max="9489" width="11.6640625" style="3" customWidth="1"/>
    <col min="9490" max="9490" width="10.6640625" style="3" customWidth="1"/>
    <col min="9491" max="9491" width="4.6640625" style="3" customWidth="1"/>
    <col min="9492" max="9492" width="5.6640625" style="3" customWidth="1"/>
    <col min="9493" max="9493" width="1.6640625" style="3" customWidth="1"/>
    <col min="9494" max="9495" width="9.109375" style="3"/>
    <col min="9496" max="9501" width="0" style="3" hidden="1" customWidth="1"/>
    <col min="9502" max="9728" width="9.109375" style="3"/>
    <col min="9729" max="9730" width="4.6640625" style="3" customWidth="1"/>
    <col min="9731" max="9731" width="1.6640625" style="3" customWidth="1"/>
    <col min="9732" max="9732" width="6" style="3" customWidth="1"/>
    <col min="9733" max="9733" width="5.33203125" style="3" customWidth="1"/>
    <col min="9734" max="9734" width="4.88671875" style="3" customWidth="1"/>
    <col min="9735" max="9737" width="5.33203125" style="3" customWidth="1"/>
    <col min="9738" max="9738" width="11.6640625" style="3" customWidth="1"/>
    <col min="9739" max="9739" width="1.6640625" style="3" customWidth="1"/>
    <col min="9740" max="9741" width="4.6640625" style="3" customWidth="1"/>
    <col min="9742" max="9742" width="1.6640625" style="3" customWidth="1"/>
    <col min="9743" max="9743" width="6.6640625" style="3" customWidth="1"/>
    <col min="9744" max="9744" width="5.6640625" style="3" customWidth="1"/>
    <col min="9745" max="9745" width="11.6640625" style="3" customWidth="1"/>
    <col min="9746" max="9746" width="10.6640625" style="3" customWidth="1"/>
    <col min="9747" max="9747" width="4.6640625" style="3" customWidth="1"/>
    <col min="9748" max="9748" width="5.6640625" style="3" customWidth="1"/>
    <col min="9749" max="9749" width="1.6640625" style="3" customWidth="1"/>
    <col min="9750" max="9751" width="9.109375" style="3"/>
    <col min="9752" max="9757" width="0" style="3" hidden="1" customWidth="1"/>
    <col min="9758" max="9984" width="9.109375" style="3"/>
    <col min="9985" max="9986" width="4.6640625" style="3" customWidth="1"/>
    <col min="9987" max="9987" width="1.6640625" style="3" customWidth="1"/>
    <col min="9988" max="9988" width="6" style="3" customWidth="1"/>
    <col min="9989" max="9989" width="5.33203125" style="3" customWidth="1"/>
    <col min="9990" max="9990" width="4.88671875" style="3" customWidth="1"/>
    <col min="9991" max="9993" width="5.33203125" style="3" customWidth="1"/>
    <col min="9994" max="9994" width="11.6640625" style="3" customWidth="1"/>
    <col min="9995" max="9995" width="1.6640625" style="3" customWidth="1"/>
    <col min="9996" max="9997" width="4.6640625" style="3" customWidth="1"/>
    <col min="9998" max="9998" width="1.6640625" style="3" customWidth="1"/>
    <col min="9999" max="9999" width="6.6640625" style="3" customWidth="1"/>
    <col min="10000" max="10000" width="5.6640625" style="3" customWidth="1"/>
    <col min="10001" max="10001" width="11.6640625" style="3" customWidth="1"/>
    <col min="10002" max="10002" width="10.6640625" style="3" customWidth="1"/>
    <col min="10003" max="10003" width="4.6640625" style="3" customWidth="1"/>
    <col min="10004" max="10004" width="5.6640625" style="3" customWidth="1"/>
    <col min="10005" max="10005" width="1.6640625" style="3" customWidth="1"/>
    <col min="10006" max="10007" width="9.109375" style="3"/>
    <col min="10008" max="10013" width="0" style="3" hidden="1" customWidth="1"/>
    <col min="10014" max="10240" width="9.109375" style="3"/>
    <col min="10241" max="10242" width="4.6640625" style="3" customWidth="1"/>
    <col min="10243" max="10243" width="1.6640625" style="3" customWidth="1"/>
    <col min="10244" max="10244" width="6" style="3" customWidth="1"/>
    <col min="10245" max="10245" width="5.33203125" style="3" customWidth="1"/>
    <col min="10246" max="10246" width="4.88671875" style="3" customWidth="1"/>
    <col min="10247" max="10249" width="5.33203125" style="3" customWidth="1"/>
    <col min="10250" max="10250" width="11.6640625" style="3" customWidth="1"/>
    <col min="10251" max="10251" width="1.6640625" style="3" customWidth="1"/>
    <col min="10252" max="10253" width="4.6640625" style="3" customWidth="1"/>
    <col min="10254" max="10254" width="1.6640625" style="3" customWidth="1"/>
    <col min="10255" max="10255" width="6.6640625" style="3" customWidth="1"/>
    <col min="10256" max="10256" width="5.6640625" style="3" customWidth="1"/>
    <col min="10257" max="10257" width="11.6640625" style="3" customWidth="1"/>
    <col min="10258" max="10258" width="10.6640625" style="3" customWidth="1"/>
    <col min="10259" max="10259" width="4.6640625" style="3" customWidth="1"/>
    <col min="10260" max="10260" width="5.6640625" style="3" customWidth="1"/>
    <col min="10261" max="10261" width="1.6640625" style="3" customWidth="1"/>
    <col min="10262" max="10263" width="9.109375" style="3"/>
    <col min="10264" max="10269" width="0" style="3" hidden="1" customWidth="1"/>
    <col min="10270" max="10496" width="9.109375" style="3"/>
    <col min="10497" max="10498" width="4.6640625" style="3" customWidth="1"/>
    <col min="10499" max="10499" width="1.6640625" style="3" customWidth="1"/>
    <col min="10500" max="10500" width="6" style="3" customWidth="1"/>
    <col min="10501" max="10501" width="5.33203125" style="3" customWidth="1"/>
    <col min="10502" max="10502" width="4.88671875" style="3" customWidth="1"/>
    <col min="10503" max="10505" width="5.33203125" style="3" customWidth="1"/>
    <col min="10506" max="10506" width="11.6640625" style="3" customWidth="1"/>
    <col min="10507" max="10507" width="1.6640625" style="3" customWidth="1"/>
    <col min="10508" max="10509" width="4.6640625" style="3" customWidth="1"/>
    <col min="10510" max="10510" width="1.6640625" style="3" customWidth="1"/>
    <col min="10511" max="10511" width="6.6640625" style="3" customWidth="1"/>
    <col min="10512" max="10512" width="5.6640625" style="3" customWidth="1"/>
    <col min="10513" max="10513" width="11.6640625" style="3" customWidth="1"/>
    <col min="10514" max="10514" width="10.6640625" style="3" customWidth="1"/>
    <col min="10515" max="10515" width="4.6640625" style="3" customWidth="1"/>
    <col min="10516" max="10516" width="5.6640625" style="3" customWidth="1"/>
    <col min="10517" max="10517" width="1.6640625" style="3" customWidth="1"/>
    <col min="10518" max="10519" width="9.109375" style="3"/>
    <col min="10520" max="10525" width="0" style="3" hidden="1" customWidth="1"/>
    <col min="10526" max="10752" width="9.109375" style="3"/>
    <col min="10753" max="10754" width="4.6640625" style="3" customWidth="1"/>
    <col min="10755" max="10755" width="1.6640625" style="3" customWidth="1"/>
    <col min="10756" max="10756" width="6" style="3" customWidth="1"/>
    <col min="10757" max="10757" width="5.33203125" style="3" customWidth="1"/>
    <col min="10758" max="10758" width="4.88671875" style="3" customWidth="1"/>
    <col min="10759" max="10761" width="5.33203125" style="3" customWidth="1"/>
    <col min="10762" max="10762" width="11.6640625" style="3" customWidth="1"/>
    <col min="10763" max="10763" width="1.6640625" style="3" customWidth="1"/>
    <col min="10764" max="10765" width="4.6640625" style="3" customWidth="1"/>
    <col min="10766" max="10766" width="1.6640625" style="3" customWidth="1"/>
    <col min="10767" max="10767" width="6.6640625" style="3" customWidth="1"/>
    <col min="10768" max="10768" width="5.6640625" style="3" customWidth="1"/>
    <col min="10769" max="10769" width="11.6640625" style="3" customWidth="1"/>
    <col min="10770" max="10770" width="10.6640625" style="3" customWidth="1"/>
    <col min="10771" max="10771" width="4.6640625" style="3" customWidth="1"/>
    <col min="10772" max="10772" width="5.6640625" style="3" customWidth="1"/>
    <col min="10773" max="10773" width="1.6640625" style="3" customWidth="1"/>
    <col min="10774" max="10775" width="9.109375" style="3"/>
    <col min="10776" max="10781" width="0" style="3" hidden="1" customWidth="1"/>
    <col min="10782" max="11008" width="9.109375" style="3"/>
    <col min="11009" max="11010" width="4.6640625" style="3" customWidth="1"/>
    <col min="11011" max="11011" width="1.6640625" style="3" customWidth="1"/>
    <col min="11012" max="11012" width="6" style="3" customWidth="1"/>
    <col min="11013" max="11013" width="5.33203125" style="3" customWidth="1"/>
    <col min="11014" max="11014" width="4.88671875" style="3" customWidth="1"/>
    <col min="11015" max="11017" width="5.33203125" style="3" customWidth="1"/>
    <col min="11018" max="11018" width="11.6640625" style="3" customWidth="1"/>
    <col min="11019" max="11019" width="1.6640625" style="3" customWidth="1"/>
    <col min="11020" max="11021" width="4.6640625" style="3" customWidth="1"/>
    <col min="11022" max="11022" width="1.6640625" style="3" customWidth="1"/>
    <col min="11023" max="11023" width="6.6640625" style="3" customWidth="1"/>
    <col min="11024" max="11024" width="5.6640625" style="3" customWidth="1"/>
    <col min="11025" max="11025" width="11.6640625" style="3" customWidth="1"/>
    <col min="11026" max="11026" width="10.6640625" style="3" customWidth="1"/>
    <col min="11027" max="11027" width="4.6640625" style="3" customWidth="1"/>
    <col min="11028" max="11028" width="5.6640625" style="3" customWidth="1"/>
    <col min="11029" max="11029" width="1.6640625" style="3" customWidth="1"/>
    <col min="11030" max="11031" width="9.109375" style="3"/>
    <col min="11032" max="11037" width="0" style="3" hidden="1" customWidth="1"/>
    <col min="11038" max="11264" width="9.109375" style="3"/>
    <col min="11265" max="11266" width="4.6640625" style="3" customWidth="1"/>
    <col min="11267" max="11267" width="1.6640625" style="3" customWidth="1"/>
    <col min="11268" max="11268" width="6" style="3" customWidth="1"/>
    <col min="11269" max="11269" width="5.33203125" style="3" customWidth="1"/>
    <col min="11270" max="11270" width="4.88671875" style="3" customWidth="1"/>
    <col min="11271" max="11273" width="5.33203125" style="3" customWidth="1"/>
    <col min="11274" max="11274" width="11.6640625" style="3" customWidth="1"/>
    <col min="11275" max="11275" width="1.6640625" style="3" customWidth="1"/>
    <col min="11276" max="11277" width="4.6640625" style="3" customWidth="1"/>
    <col min="11278" max="11278" width="1.6640625" style="3" customWidth="1"/>
    <col min="11279" max="11279" width="6.6640625" style="3" customWidth="1"/>
    <col min="11280" max="11280" width="5.6640625" style="3" customWidth="1"/>
    <col min="11281" max="11281" width="11.6640625" style="3" customWidth="1"/>
    <col min="11282" max="11282" width="10.6640625" style="3" customWidth="1"/>
    <col min="11283" max="11283" width="4.6640625" style="3" customWidth="1"/>
    <col min="11284" max="11284" width="5.6640625" style="3" customWidth="1"/>
    <col min="11285" max="11285" width="1.6640625" style="3" customWidth="1"/>
    <col min="11286" max="11287" width="9.109375" style="3"/>
    <col min="11288" max="11293" width="0" style="3" hidden="1" customWidth="1"/>
    <col min="11294" max="11520" width="9.109375" style="3"/>
    <col min="11521" max="11522" width="4.6640625" style="3" customWidth="1"/>
    <col min="11523" max="11523" width="1.6640625" style="3" customWidth="1"/>
    <col min="11524" max="11524" width="6" style="3" customWidth="1"/>
    <col min="11525" max="11525" width="5.33203125" style="3" customWidth="1"/>
    <col min="11526" max="11526" width="4.88671875" style="3" customWidth="1"/>
    <col min="11527" max="11529" width="5.33203125" style="3" customWidth="1"/>
    <col min="11530" max="11530" width="11.6640625" style="3" customWidth="1"/>
    <col min="11531" max="11531" width="1.6640625" style="3" customWidth="1"/>
    <col min="11532" max="11533" width="4.6640625" style="3" customWidth="1"/>
    <col min="11534" max="11534" width="1.6640625" style="3" customWidth="1"/>
    <col min="11535" max="11535" width="6.6640625" style="3" customWidth="1"/>
    <col min="11536" max="11536" width="5.6640625" style="3" customWidth="1"/>
    <col min="11537" max="11537" width="11.6640625" style="3" customWidth="1"/>
    <col min="11538" max="11538" width="10.6640625" style="3" customWidth="1"/>
    <col min="11539" max="11539" width="4.6640625" style="3" customWidth="1"/>
    <col min="11540" max="11540" width="5.6640625" style="3" customWidth="1"/>
    <col min="11541" max="11541" width="1.6640625" style="3" customWidth="1"/>
    <col min="11542" max="11543" width="9.109375" style="3"/>
    <col min="11544" max="11549" width="0" style="3" hidden="1" customWidth="1"/>
    <col min="11550" max="11776" width="9.109375" style="3"/>
    <col min="11777" max="11778" width="4.6640625" style="3" customWidth="1"/>
    <col min="11779" max="11779" width="1.6640625" style="3" customWidth="1"/>
    <col min="11780" max="11780" width="6" style="3" customWidth="1"/>
    <col min="11781" max="11781" width="5.33203125" style="3" customWidth="1"/>
    <col min="11782" max="11782" width="4.88671875" style="3" customWidth="1"/>
    <col min="11783" max="11785" width="5.33203125" style="3" customWidth="1"/>
    <col min="11786" max="11786" width="11.6640625" style="3" customWidth="1"/>
    <col min="11787" max="11787" width="1.6640625" style="3" customWidth="1"/>
    <col min="11788" max="11789" width="4.6640625" style="3" customWidth="1"/>
    <col min="11790" max="11790" width="1.6640625" style="3" customWidth="1"/>
    <col min="11791" max="11791" width="6.6640625" style="3" customWidth="1"/>
    <col min="11792" max="11792" width="5.6640625" style="3" customWidth="1"/>
    <col min="11793" max="11793" width="11.6640625" style="3" customWidth="1"/>
    <col min="11794" max="11794" width="10.6640625" style="3" customWidth="1"/>
    <col min="11795" max="11795" width="4.6640625" style="3" customWidth="1"/>
    <col min="11796" max="11796" width="5.6640625" style="3" customWidth="1"/>
    <col min="11797" max="11797" width="1.6640625" style="3" customWidth="1"/>
    <col min="11798" max="11799" width="9.109375" style="3"/>
    <col min="11800" max="11805" width="0" style="3" hidden="1" customWidth="1"/>
    <col min="11806" max="12032" width="9.109375" style="3"/>
    <col min="12033" max="12034" width="4.6640625" style="3" customWidth="1"/>
    <col min="12035" max="12035" width="1.6640625" style="3" customWidth="1"/>
    <col min="12036" max="12036" width="6" style="3" customWidth="1"/>
    <col min="12037" max="12037" width="5.33203125" style="3" customWidth="1"/>
    <col min="12038" max="12038" width="4.88671875" style="3" customWidth="1"/>
    <col min="12039" max="12041" width="5.33203125" style="3" customWidth="1"/>
    <col min="12042" max="12042" width="11.6640625" style="3" customWidth="1"/>
    <col min="12043" max="12043" width="1.6640625" style="3" customWidth="1"/>
    <col min="12044" max="12045" width="4.6640625" style="3" customWidth="1"/>
    <col min="12046" max="12046" width="1.6640625" style="3" customWidth="1"/>
    <col min="12047" max="12047" width="6.6640625" style="3" customWidth="1"/>
    <col min="12048" max="12048" width="5.6640625" style="3" customWidth="1"/>
    <col min="12049" max="12049" width="11.6640625" style="3" customWidth="1"/>
    <col min="12050" max="12050" width="10.6640625" style="3" customWidth="1"/>
    <col min="12051" max="12051" width="4.6640625" style="3" customWidth="1"/>
    <col min="12052" max="12052" width="5.6640625" style="3" customWidth="1"/>
    <col min="12053" max="12053" width="1.6640625" style="3" customWidth="1"/>
    <col min="12054" max="12055" width="9.109375" style="3"/>
    <col min="12056" max="12061" width="0" style="3" hidden="1" customWidth="1"/>
    <col min="12062" max="12288" width="9.109375" style="3"/>
    <col min="12289" max="12290" width="4.6640625" style="3" customWidth="1"/>
    <col min="12291" max="12291" width="1.6640625" style="3" customWidth="1"/>
    <col min="12292" max="12292" width="6" style="3" customWidth="1"/>
    <col min="12293" max="12293" width="5.33203125" style="3" customWidth="1"/>
    <col min="12294" max="12294" width="4.88671875" style="3" customWidth="1"/>
    <col min="12295" max="12297" width="5.33203125" style="3" customWidth="1"/>
    <col min="12298" max="12298" width="11.6640625" style="3" customWidth="1"/>
    <col min="12299" max="12299" width="1.6640625" style="3" customWidth="1"/>
    <col min="12300" max="12301" width="4.6640625" style="3" customWidth="1"/>
    <col min="12302" max="12302" width="1.6640625" style="3" customWidth="1"/>
    <col min="12303" max="12303" width="6.6640625" style="3" customWidth="1"/>
    <col min="12304" max="12304" width="5.6640625" style="3" customWidth="1"/>
    <col min="12305" max="12305" width="11.6640625" style="3" customWidth="1"/>
    <col min="12306" max="12306" width="10.6640625" style="3" customWidth="1"/>
    <col min="12307" max="12307" width="4.6640625" style="3" customWidth="1"/>
    <col min="12308" max="12308" width="5.6640625" style="3" customWidth="1"/>
    <col min="12309" max="12309" width="1.6640625" style="3" customWidth="1"/>
    <col min="12310" max="12311" width="9.109375" style="3"/>
    <col min="12312" max="12317" width="0" style="3" hidden="1" customWidth="1"/>
    <col min="12318" max="12544" width="9.109375" style="3"/>
    <col min="12545" max="12546" width="4.6640625" style="3" customWidth="1"/>
    <col min="12547" max="12547" width="1.6640625" style="3" customWidth="1"/>
    <col min="12548" max="12548" width="6" style="3" customWidth="1"/>
    <col min="12549" max="12549" width="5.33203125" style="3" customWidth="1"/>
    <col min="12550" max="12550" width="4.88671875" style="3" customWidth="1"/>
    <col min="12551" max="12553" width="5.33203125" style="3" customWidth="1"/>
    <col min="12554" max="12554" width="11.6640625" style="3" customWidth="1"/>
    <col min="12555" max="12555" width="1.6640625" style="3" customWidth="1"/>
    <col min="12556" max="12557" width="4.6640625" style="3" customWidth="1"/>
    <col min="12558" max="12558" width="1.6640625" style="3" customWidth="1"/>
    <col min="12559" max="12559" width="6.6640625" style="3" customWidth="1"/>
    <col min="12560" max="12560" width="5.6640625" style="3" customWidth="1"/>
    <col min="12561" max="12561" width="11.6640625" style="3" customWidth="1"/>
    <col min="12562" max="12562" width="10.6640625" style="3" customWidth="1"/>
    <col min="12563" max="12563" width="4.6640625" style="3" customWidth="1"/>
    <col min="12564" max="12564" width="5.6640625" style="3" customWidth="1"/>
    <col min="12565" max="12565" width="1.6640625" style="3" customWidth="1"/>
    <col min="12566" max="12567" width="9.109375" style="3"/>
    <col min="12568" max="12573" width="0" style="3" hidden="1" customWidth="1"/>
    <col min="12574" max="12800" width="9.109375" style="3"/>
    <col min="12801" max="12802" width="4.6640625" style="3" customWidth="1"/>
    <col min="12803" max="12803" width="1.6640625" style="3" customWidth="1"/>
    <col min="12804" max="12804" width="6" style="3" customWidth="1"/>
    <col min="12805" max="12805" width="5.33203125" style="3" customWidth="1"/>
    <col min="12806" max="12806" width="4.88671875" style="3" customWidth="1"/>
    <col min="12807" max="12809" width="5.33203125" style="3" customWidth="1"/>
    <col min="12810" max="12810" width="11.6640625" style="3" customWidth="1"/>
    <col min="12811" max="12811" width="1.6640625" style="3" customWidth="1"/>
    <col min="12812" max="12813" width="4.6640625" style="3" customWidth="1"/>
    <col min="12814" max="12814" width="1.6640625" style="3" customWidth="1"/>
    <col min="12815" max="12815" width="6.6640625" style="3" customWidth="1"/>
    <col min="12816" max="12816" width="5.6640625" style="3" customWidth="1"/>
    <col min="12817" max="12817" width="11.6640625" style="3" customWidth="1"/>
    <col min="12818" max="12818" width="10.6640625" style="3" customWidth="1"/>
    <col min="12819" max="12819" width="4.6640625" style="3" customWidth="1"/>
    <col min="12820" max="12820" width="5.6640625" style="3" customWidth="1"/>
    <col min="12821" max="12821" width="1.6640625" style="3" customWidth="1"/>
    <col min="12822" max="12823" width="9.109375" style="3"/>
    <col min="12824" max="12829" width="0" style="3" hidden="1" customWidth="1"/>
    <col min="12830" max="13056" width="9.109375" style="3"/>
    <col min="13057" max="13058" width="4.6640625" style="3" customWidth="1"/>
    <col min="13059" max="13059" width="1.6640625" style="3" customWidth="1"/>
    <col min="13060" max="13060" width="6" style="3" customWidth="1"/>
    <col min="13061" max="13061" width="5.33203125" style="3" customWidth="1"/>
    <col min="13062" max="13062" width="4.88671875" style="3" customWidth="1"/>
    <col min="13063" max="13065" width="5.33203125" style="3" customWidth="1"/>
    <col min="13066" max="13066" width="11.6640625" style="3" customWidth="1"/>
    <col min="13067" max="13067" width="1.6640625" style="3" customWidth="1"/>
    <col min="13068" max="13069" width="4.6640625" style="3" customWidth="1"/>
    <col min="13070" max="13070" width="1.6640625" style="3" customWidth="1"/>
    <col min="13071" max="13071" width="6.6640625" style="3" customWidth="1"/>
    <col min="13072" max="13072" width="5.6640625" style="3" customWidth="1"/>
    <col min="13073" max="13073" width="11.6640625" style="3" customWidth="1"/>
    <col min="13074" max="13074" width="10.6640625" style="3" customWidth="1"/>
    <col min="13075" max="13075" width="4.6640625" style="3" customWidth="1"/>
    <col min="13076" max="13076" width="5.6640625" style="3" customWidth="1"/>
    <col min="13077" max="13077" width="1.6640625" style="3" customWidth="1"/>
    <col min="13078" max="13079" width="9.109375" style="3"/>
    <col min="13080" max="13085" width="0" style="3" hidden="1" customWidth="1"/>
    <col min="13086" max="13312" width="9.109375" style="3"/>
    <col min="13313" max="13314" width="4.6640625" style="3" customWidth="1"/>
    <col min="13315" max="13315" width="1.6640625" style="3" customWidth="1"/>
    <col min="13316" max="13316" width="6" style="3" customWidth="1"/>
    <col min="13317" max="13317" width="5.33203125" style="3" customWidth="1"/>
    <col min="13318" max="13318" width="4.88671875" style="3" customWidth="1"/>
    <col min="13319" max="13321" width="5.33203125" style="3" customWidth="1"/>
    <col min="13322" max="13322" width="11.6640625" style="3" customWidth="1"/>
    <col min="13323" max="13323" width="1.6640625" style="3" customWidth="1"/>
    <col min="13324" max="13325" width="4.6640625" style="3" customWidth="1"/>
    <col min="13326" max="13326" width="1.6640625" style="3" customWidth="1"/>
    <col min="13327" max="13327" width="6.6640625" style="3" customWidth="1"/>
    <col min="13328" max="13328" width="5.6640625" style="3" customWidth="1"/>
    <col min="13329" max="13329" width="11.6640625" style="3" customWidth="1"/>
    <col min="13330" max="13330" width="10.6640625" style="3" customWidth="1"/>
    <col min="13331" max="13331" width="4.6640625" style="3" customWidth="1"/>
    <col min="13332" max="13332" width="5.6640625" style="3" customWidth="1"/>
    <col min="13333" max="13333" width="1.6640625" style="3" customWidth="1"/>
    <col min="13334" max="13335" width="9.109375" style="3"/>
    <col min="13336" max="13341" width="0" style="3" hidden="1" customWidth="1"/>
    <col min="13342" max="13568" width="9.109375" style="3"/>
    <col min="13569" max="13570" width="4.6640625" style="3" customWidth="1"/>
    <col min="13571" max="13571" width="1.6640625" style="3" customWidth="1"/>
    <col min="13572" max="13572" width="6" style="3" customWidth="1"/>
    <col min="13573" max="13573" width="5.33203125" style="3" customWidth="1"/>
    <col min="13574" max="13574" width="4.88671875" style="3" customWidth="1"/>
    <col min="13575" max="13577" width="5.33203125" style="3" customWidth="1"/>
    <col min="13578" max="13578" width="11.6640625" style="3" customWidth="1"/>
    <col min="13579" max="13579" width="1.6640625" style="3" customWidth="1"/>
    <col min="13580" max="13581" width="4.6640625" style="3" customWidth="1"/>
    <col min="13582" max="13582" width="1.6640625" style="3" customWidth="1"/>
    <col min="13583" max="13583" width="6.6640625" style="3" customWidth="1"/>
    <col min="13584" max="13584" width="5.6640625" style="3" customWidth="1"/>
    <col min="13585" max="13585" width="11.6640625" style="3" customWidth="1"/>
    <col min="13586" max="13586" width="10.6640625" style="3" customWidth="1"/>
    <col min="13587" max="13587" width="4.6640625" style="3" customWidth="1"/>
    <col min="13588" max="13588" width="5.6640625" style="3" customWidth="1"/>
    <col min="13589" max="13589" width="1.6640625" style="3" customWidth="1"/>
    <col min="13590" max="13591" width="9.109375" style="3"/>
    <col min="13592" max="13597" width="0" style="3" hidden="1" customWidth="1"/>
    <col min="13598" max="13824" width="9.109375" style="3"/>
    <col min="13825" max="13826" width="4.6640625" style="3" customWidth="1"/>
    <col min="13827" max="13827" width="1.6640625" style="3" customWidth="1"/>
    <col min="13828" max="13828" width="6" style="3" customWidth="1"/>
    <col min="13829" max="13829" width="5.33203125" style="3" customWidth="1"/>
    <col min="13830" max="13830" width="4.88671875" style="3" customWidth="1"/>
    <col min="13831" max="13833" width="5.33203125" style="3" customWidth="1"/>
    <col min="13834" max="13834" width="11.6640625" style="3" customWidth="1"/>
    <col min="13835" max="13835" width="1.6640625" style="3" customWidth="1"/>
    <col min="13836" max="13837" width="4.6640625" style="3" customWidth="1"/>
    <col min="13838" max="13838" width="1.6640625" style="3" customWidth="1"/>
    <col min="13839" max="13839" width="6.6640625" style="3" customWidth="1"/>
    <col min="13840" max="13840" width="5.6640625" style="3" customWidth="1"/>
    <col min="13841" max="13841" width="11.6640625" style="3" customWidth="1"/>
    <col min="13842" max="13842" width="10.6640625" style="3" customWidth="1"/>
    <col min="13843" max="13843" width="4.6640625" style="3" customWidth="1"/>
    <col min="13844" max="13844" width="5.6640625" style="3" customWidth="1"/>
    <col min="13845" max="13845" width="1.6640625" style="3" customWidth="1"/>
    <col min="13846" max="13847" width="9.109375" style="3"/>
    <col min="13848" max="13853" width="0" style="3" hidden="1" customWidth="1"/>
    <col min="13854" max="14080" width="9.109375" style="3"/>
    <col min="14081" max="14082" width="4.6640625" style="3" customWidth="1"/>
    <col min="14083" max="14083" width="1.6640625" style="3" customWidth="1"/>
    <col min="14084" max="14084" width="6" style="3" customWidth="1"/>
    <col min="14085" max="14085" width="5.33203125" style="3" customWidth="1"/>
    <col min="14086" max="14086" width="4.88671875" style="3" customWidth="1"/>
    <col min="14087" max="14089" width="5.33203125" style="3" customWidth="1"/>
    <col min="14090" max="14090" width="11.6640625" style="3" customWidth="1"/>
    <col min="14091" max="14091" width="1.6640625" style="3" customWidth="1"/>
    <col min="14092" max="14093" width="4.6640625" style="3" customWidth="1"/>
    <col min="14094" max="14094" width="1.6640625" style="3" customWidth="1"/>
    <col min="14095" max="14095" width="6.6640625" style="3" customWidth="1"/>
    <col min="14096" max="14096" width="5.6640625" style="3" customWidth="1"/>
    <col min="14097" max="14097" width="11.6640625" style="3" customWidth="1"/>
    <col min="14098" max="14098" width="10.6640625" style="3" customWidth="1"/>
    <col min="14099" max="14099" width="4.6640625" style="3" customWidth="1"/>
    <col min="14100" max="14100" width="5.6640625" style="3" customWidth="1"/>
    <col min="14101" max="14101" width="1.6640625" style="3" customWidth="1"/>
    <col min="14102" max="14103" width="9.109375" style="3"/>
    <col min="14104" max="14109" width="0" style="3" hidden="1" customWidth="1"/>
    <col min="14110" max="14336" width="9.109375" style="3"/>
    <col min="14337" max="14338" width="4.6640625" style="3" customWidth="1"/>
    <col min="14339" max="14339" width="1.6640625" style="3" customWidth="1"/>
    <col min="14340" max="14340" width="6" style="3" customWidth="1"/>
    <col min="14341" max="14341" width="5.33203125" style="3" customWidth="1"/>
    <col min="14342" max="14342" width="4.88671875" style="3" customWidth="1"/>
    <col min="14343" max="14345" width="5.33203125" style="3" customWidth="1"/>
    <col min="14346" max="14346" width="11.6640625" style="3" customWidth="1"/>
    <col min="14347" max="14347" width="1.6640625" style="3" customWidth="1"/>
    <col min="14348" max="14349" width="4.6640625" style="3" customWidth="1"/>
    <col min="14350" max="14350" width="1.6640625" style="3" customWidth="1"/>
    <col min="14351" max="14351" width="6.6640625" style="3" customWidth="1"/>
    <col min="14352" max="14352" width="5.6640625" style="3" customWidth="1"/>
    <col min="14353" max="14353" width="11.6640625" style="3" customWidth="1"/>
    <col min="14354" max="14354" width="10.6640625" style="3" customWidth="1"/>
    <col min="14355" max="14355" width="4.6640625" style="3" customWidth="1"/>
    <col min="14356" max="14356" width="5.6640625" style="3" customWidth="1"/>
    <col min="14357" max="14357" width="1.6640625" style="3" customWidth="1"/>
    <col min="14358" max="14359" width="9.109375" style="3"/>
    <col min="14360" max="14365" width="0" style="3" hidden="1" customWidth="1"/>
    <col min="14366" max="14592" width="9.109375" style="3"/>
    <col min="14593" max="14594" width="4.6640625" style="3" customWidth="1"/>
    <col min="14595" max="14595" width="1.6640625" style="3" customWidth="1"/>
    <col min="14596" max="14596" width="6" style="3" customWidth="1"/>
    <col min="14597" max="14597" width="5.33203125" style="3" customWidth="1"/>
    <col min="14598" max="14598" width="4.88671875" style="3" customWidth="1"/>
    <col min="14599" max="14601" width="5.33203125" style="3" customWidth="1"/>
    <col min="14602" max="14602" width="11.6640625" style="3" customWidth="1"/>
    <col min="14603" max="14603" width="1.6640625" style="3" customWidth="1"/>
    <col min="14604" max="14605" width="4.6640625" style="3" customWidth="1"/>
    <col min="14606" max="14606" width="1.6640625" style="3" customWidth="1"/>
    <col min="14607" max="14607" width="6.6640625" style="3" customWidth="1"/>
    <col min="14608" max="14608" width="5.6640625" style="3" customWidth="1"/>
    <col min="14609" max="14609" width="11.6640625" style="3" customWidth="1"/>
    <col min="14610" max="14610" width="10.6640625" style="3" customWidth="1"/>
    <col min="14611" max="14611" width="4.6640625" style="3" customWidth="1"/>
    <col min="14612" max="14612" width="5.6640625" style="3" customWidth="1"/>
    <col min="14613" max="14613" width="1.6640625" style="3" customWidth="1"/>
    <col min="14614" max="14615" width="9.109375" style="3"/>
    <col min="14616" max="14621" width="0" style="3" hidden="1" customWidth="1"/>
    <col min="14622" max="14848" width="9.109375" style="3"/>
    <col min="14849" max="14850" width="4.6640625" style="3" customWidth="1"/>
    <col min="14851" max="14851" width="1.6640625" style="3" customWidth="1"/>
    <col min="14852" max="14852" width="6" style="3" customWidth="1"/>
    <col min="14853" max="14853" width="5.33203125" style="3" customWidth="1"/>
    <col min="14854" max="14854" width="4.88671875" style="3" customWidth="1"/>
    <col min="14855" max="14857" width="5.33203125" style="3" customWidth="1"/>
    <col min="14858" max="14858" width="11.6640625" style="3" customWidth="1"/>
    <col min="14859" max="14859" width="1.6640625" style="3" customWidth="1"/>
    <col min="14860" max="14861" width="4.6640625" style="3" customWidth="1"/>
    <col min="14862" max="14862" width="1.6640625" style="3" customWidth="1"/>
    <col min="14863" max="14863" width="6.6640625" style="3" customWidth="1"/>
    <col min="14864" max="14864" width="5.6640625" style="3" customWidth="1"/>
    <col min="14865" max="14865" width="11.6640625" style="3" customWidth="1"/>
    <col min="14866" max="14866" width="10.6640625" style="3" customWidth="1"/>
    <col min="14867" max="14867" width="4.6640625" style="3" customWidth="1"/>
    <col min="14868" max="14868" width="5.6640625" style="3" customWidth="1"/>
    <col min="14869" max="14869" width="1.6640625" style="3" customWidth="1"/>
    <col min="14870" max="14871" width="9.109375" style="3"/>
    <col min="14872" max="14877" width="0" style="3" hidden="1" customWidth="1"/>
    <col min="14878" max="15104" width="9.109375" style="3"/>
    <col min="15105" max="15106" width="4.6640625" style="3" customWidth="1"/>
    <col min="15107" max="15107" width="1.6640625" style="3" customWidth="1"/>
    <col min="15108" max="15108" width="6" style="3" customWidth="1"/>
    <col min="15109" max="15109" width="5.33203125" style="3" customWidth="1"/>
    <col min="15110" max="15110" width="4.88671875" style="3" customWidth="1"/>
    <col min="15111" max="15113" width="5.33203125" style="3" customWidth="1"/>
    <col min="15114" max="15114" width="11.6640625" style="3" customWidth="1"/>
    <col min="15115" max="15115" width="1.6640625" style="3" customWidth="1"/>
    <col min="15116" max="15117" width="4.6640625" style="3" customWidth="1"/>
    <col min="15118" max="15118" width="1.6640625" style="3" customWidth="1"/>
    <col min="15119" max="15119" width="6.6640625" style="3" customWidth="1"/>
    <col min="15120" max="15120" width="5.6640625" style="3" customWidth="1"/>
    <col min="15121" max="15121" width="11.6640625" style="3" customWidth="1"/>
    <col min="15122" max="15122" width="10.6640625" style="3" customWidth="1"/>
    <col min="15123" max="15123" width="4.6640625" style="3" customWidth="1"/>
    <col min="15124" max="15124" width="5.6640625" style="3" customWidth="1"/>
    <col min="15125" max="15125" width="1.6640625" style="3" customWidth="1"/>
    <col min="15126" max="15127" width="9.109375" style="3"/>
    <col min="15128" max="15133" width="0" style="3" hidden="1" customWidth="1"/>
    <col min="15134" max="15360" width="9.109375" style="3"/>
    <col min="15361" max="15362" width="4.6640625" style="3" customWidth="1"/>
    <col min="15363" max="15363" width="1.6640625" style="3" customWidth="1"/>
    <col min="15364" max="15364" width="6" style="3" customWidth="1"/>
    <col min="15365" max="15365" width="5.33203125" style="3" customWidth="1"/>
    <col min="15366" max="15366" width="4.88671875" style="3" customWidth="1"/>
    <col min="15367" max="15369" width="5.33203125" style="3" customWidth="1"/>
    <col min="15370" max="15370" width="11.6640625" style="3" customWidth="1"/>
    <col min="15371" max="15371" width="1.6640625" style="3" customWidth="1"/>
    <col min="15372" max="15373" width="4.6640625" style="3" customWidth="1"/>
    <col min="15374" max="15374" width="1.6640625" style="3" customWidth="1"/>
    <col min="15375" max="15375" width="6.6640625" style="3" customWidth="1"/>
    <col min="15376" max="15376" width="5.6640625" style="3" customWidth="1"/>
    <col min="15377" max="15377" width="11.6640625" style="3" customWidth="1"/>
    <col min="15378" max="15378" width="10.6640625" style="3" customWidth="1"/>
    <col min="15379" max="15379" width="4.6640625" style="3" customWidth="1"/>
    <col min="15380" max="15380" width="5.6640625" style="3" customWidth="1"/>
    <col min="15381" max="15381" width="1.6640625" style="3" customWidth="1"/>
    <col min="15382" max="15383" width="9.109375" style="3"/>
    <col min="15384" max="15389" width="0" style="3" hidden="1" customWidth="1"/>
    <col min="15390" max="15616" width="9.109375" style="3"/>
    <col min="15617" max="15618" width="4.6640625" style="3" customWidth="1"/>
    <col min="15619" max="15619" width="1.6640625" style="3" customWidth="1"/>
    <col min="15620" max="15620" width="6" style="3" customWidth="1"/>
    <col min="15621" max="15621" width="5.33203125" style="3" customWidth="1"/>
    <col min="15622" max="15622" width="4.88671875" style="3" customWidth="1"/>
    <col min="15623" max="15625" width="5.33203125" style="3" customWidth="1"/>
    <col min="15626" max="15626" width="11.6640625" style="3" customWidth="1"/>
    <col min="15627" max="15627" width="1.6640625" style="3" customWidth="1"/>
    <col min="15628" max="15629" width="4.6640625" style="3" customWidth="1"/>
    <col min="15630" max="15630" width="1.6640625" style="3" customWidth="1"/>
    <col min="15631" max="15631" width="6.6640625" style="3" customWidth="1"/>
    <col min="15632" max="15632" width="5.6640625" style="3" customWidth="1"/>
    <col min="15633" max="15633" width="11.6640625" style="3" customWidth="1"/>
    <col min="15634" max="15634" width="10.6640625" style="3" customWidth="1"/>
    <col min="15635" max="15635" width="4.6640625" style="3" customWidth="1"/>
    <col min="15636" max="15636" width="5.6640625" style="3" customWidth="1"/>
    <col min="15637" max="15637" width="1.6640625" style="3" customWidth="1"/>
    <col min="15638" max="15639" width="9.109375" style="3"/>
    <col min="15640" max="15645" width="0" style="3" hidden="1" customWidth="1"/>
    <col min="15646" max="15872" width="9.109375" style="3"/>
    <col min="15873" max="15874" width="4.6640625" style="3" customWidth="1"/>
    <col min="15875" max="15875" width="1.6640625" style="3" customWidth="1"/>
    <col min="15876" max="15876" width="6" style="3" customWidth="1"/>
    <col min="15877" max="15877" width="5.33203125" style="3" customWidth="1"/>
    <col min="15878" max="15878" width="4.88671875" style="3" customWidth="1"/>
    <col min="15879" max="15881" width="5.33203125" style="3" customWidth="1"/>
    <col min="15882" max="15882" width="11.6640625" style="3" customWidth="1"/>
    <col min="15883" max="15883" width="1.6640625" style="3" customWidth="1"/>
    <col min="15884" max="15885" width="4.6640625" style="3" customWidth="1"/>
    <col min="15886" max="15886" width="1.6640625" style="3" customWidth="1"/>
    <col min="15887" max="15887" width="6.6640625" style="3" customWidth="1"/>
    <col min="15888" max="15888" width="5.6640625" style="3" customWidth="1"/>
    <col min="15889" max="15889" width="11.6640625" style="3" customWidth="1"/>
    <col min="15890" max="15890" width="10.6640625" style="3" customWidth="1"/>
    <col min="15891" max="15891" width="4.6640625" style="3" customWidth="1"/>
    <col min="15892" max="15892" width="5.6640625" style="3" customWidth="1"/>
    <col min="15893" max="15893" width="1.6640625" style="3" customWidth="1"/>
    <col min="15894" max="15895" width="9.109375" style="3"/>
    <col min="15896" max="15901" width="0" style="3" hidden="1" customWidth="1"/>
    <col min="15902" max="16128" width="9.109375" style="3"/>
    <col min="16129" max="16130" width="4.6640625" style="3" customWidth="1"/>
    <col min="16131" max="16131" width="1.6640625" style="3" customWidth="1"/>
    <col min="16132" max="16132" width="6" style="3" customWidth="1"/>
    <col min="16133" max="16133" width="5.33203125" style="3" customWidth="1"/>
    <col min="16134" max="16134" width="4.88671875" style="3" customWidth="1"/>
    <col min="16135" max="16137" width="5.33203125" style="3" customWidth="1"/>
    <col min="16138" max="16138" width="11.6640625" style="3" customWidth="1"/>
    <col min="16139" max="16139" width="1.6640625" style="3" customWidth="1"/>
    <col min="16140" max="16141" width="4.6640625" style="3" customWidth="1"/>
    <col min="16142" max="16142" width="1.6640625" style="3" customWidth="1"/>
    <col min="16143" max="16143" width="6.6640625" style="3" customWidth="1"/>
    <col min="16144" max="16144" width="5.6640625" style="3" customWidth="1"/>
    <col min="16145" max="16145" width="11.6640625" style="3" customWidth="1"/>
    <col min="16146" max="16146" width="10.6640625" style="3" customWidth="1"/>
    <col min="16147" max="16147" width="4.6640625" style="3" customWidth="1"/>
    <col min="16148" max="16148" width="5.6640625" style="3" customWidth="1"/>
    <col min="16149" max="16149" width="1.6640625" style="3" customWidth="1"/>
    <col min="16150" max="16151" width="9.109375" style="3"/>
    <col min="16152" max="16157" width="0" style="3" hidden="1" customWidth="1"/>
    <col min="16158" max="16384" width="9.109375" style="3"/>
  </cols>
  <sheetData>
    <row r="1" spans="1:29" ht="15.75" x14ac:dyDescent="0.25">
      <c r="A1" s="1"/>
      <c r="B1" s="1"/>
      <c r="C1" s="1"/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2"/>
      <c r="P1" s="2"/>
      <c r="Q1" s="2"/>
      <c r="S1" s="2"/>
      <c r="T1" s="2"/>
      <c r="U1" s="100" t="s">
        <v>139</v>
      </c>
      <c r="V1" s="4"/>
      <c r="W1" s="4"/>
      <c r="X1" s="4"/>
      <c r="Y1" s="4"/>
      <c r="Z1" s="4"/>
      <c r="AA1" s="4"/>
      <c r="AB1" s="4"/>
      <c r="AC1" s="4"/>
    </row>
    <row r="2" spans="1:29" ht="15.75" x14ac:dyDescent="0.25">
      <c r="A2" s="5"/>
      <c r="B2" s="5"/>
      <c r="C2" s="5"/>
      <c r="D2" s="6"/>
      <c r="E2" s="6"/>
      <c r="F2" s="6"/>
      <c r="G2" s="6"/>
      <c r="H2" s="6"/>
      <c r="I2" s="6"/>
      <c r="J2" s="6"/>
      <c r="K2" s="6"/>
      <c r="L2" s="5"/>
      <c r="M2" s="5"/>
      <c r="N2" s="5"/>
      <c r="O2" s="6"/>
      <c r="P2" s="6"/>
      <c r="Q2" s="6"/>
      <c r="R2" s="6"/>
      <c r="S2" s="6"/>
      <c r="T2" s="6"/>
      <c r="U2" s="100" t="s">
        <v>0</v>
      </c>
      <c r="V2" s="4"/>
      <c r="W2" s="4"/>
      <c r="X2" s="4"/>
      <c r="Y2" s="4"/>
      <c r="Z2" s="4"/>
      <c r="AA2" s="4"/>
      <c r="AB2" s="4"/>
      <c r="AC2" s="4"/>
    </row>
    <row r="3" spans="1:29" ht="13.5" thickBot="1" x14ac:dyDescent="0.25">
      <c r="A3" s="7"/>
      <c r="B3" s="7"/>
      <c r="C3" s="7"/>
      <c r="D3" s="8"/>
      <c r="E3" s="8"/>
      <c r="F3" s="8"/>
      <c r="G3" s="8"/>
      <c r="H3" s="8"/>
      <c r="I3" s="8"/>
      <c r="J3" s="8"/>
      <c r="K3" s="8"/>
      <c r="L3" s="7"/>
      <c r="M3" s="7"/>
      <c r="N3" s="7"/>
      <c r="O3" s="8"/>
      <c r="P3" s="8"/>
      <c r="Q3" s="8"/>
      <c r="R3" s="8"/>
      <c r="S3" s="8"/>
      <c r="T3" s="8"/>
      <c r="U3" s="9"/>
      <c r="V3" s="4"/>
      <c r="W3" s="4"/>
      <c r="X3" s="4"/>
      <c r="Y3" s="4"/>
      <c r="Z3" s="4"/>
      <c r="AA3" s="4"/>
      <c r="AB3" s="4"/>
      <c r="AC3" s="4"/>
    </row>
    <row r="4" spans="1:29" ht="19.55" customHeight="1" thickTop="1" x14ac:dyDescent="0.2">
      <c r="A4" s="5"/>
      <c r="B4" s="5"/>
      <c r="C4" s="5"/>
      <c r="D4" s="6"/>
      <c r="E4" s="6"/>
      <c r="F4" s="6"/>
      <c r="G4" s="6"/>
      <c r="H4" s="6"/>
      <c r="I4" s="6"/>
      <c r="J4" s="6"/>
      <c r="K4" s="6"/>
      <c r="L4" s="5"/>
      <c r="M4" s="5"/>
      <c r="N4" s="5"/>
      <c r="O4" s="6"/>
      <c r="P4" s="6"/>
      <c r="Q4" s="6"/>
      <c r="R4" s="6"/>
      <c r="S4" s="6"/>
      <c r="T4" s="6"/>
      <c r="U4" s="6"/>
      <c r="V4" s="4"/>
      <c r="W4" s="4"/>
      <c r="X4" s="4"/>
      <c r="Y4" s="4"/>
      <c r="Z4" s="4" t="s">
        <v>1</v>
      </c>
      <c r="AA4" s="4" t="s">
        <v>2</v>
      </c>
      <c r="AB4" s="4" t="s">
        <v>3</v>
      </c>
      <c r="AC4" s="4"/>
    </row>
    <row r="5" spans="1:29" ht="12.7" x14ac:dyDescent="0.2">
      <c r="A5" s="10"/>
      <c r="B5" s="11"/>
      <c r="C5" s="11"/>
      <c r="D5" s="12"/>
      <c r="E5" s="12"/>
      <c r="F5" s="12"/>
      <c r="G5" s="13" t="s">
        <v>4</v>
      </c>
      <c r="H5" s="14"/>
      <c r="I5" s="123"/>
      <c r="J5" s="123"/>
      <c r="K5" s="123"/>
      <c r="L5" s="123"/>
      <c r="M5" s="123"/>
      <c r="N5" s="123"/>
      <c r="O5" s="123"/>
      <c r="P5" s="124"/>
      <c r="Q5" s="13" t="s">
        <v>5</v>
      </c>
      <c r="R5" s="110"/>
      <c r="S5" s="11" t="s">
        <v>6</v>
      </c>
      <c r="T5" s="110"/>
      <c r="U5" s="15"/>
      <c r="V5" s="4"/>
      <c r="W5" s="4"/>
      <c r="X5" s="16">
        <v>0</v>
      </c>
      <c r="Y5" s="17" t="s">
        <v>126</v>
      </c>
      <c r="Z5" s="18">
        <v>10.906912593103728</v>
      </c>
      <c r="AA5" s="18"/>
      <c r="AB5" s="18"/>
      <c r="AC5" s="17"/>
    </row>
    <row r="6" spans="1:29" ht="12.7" x14ac:dyDescent="0.2">
      <c r="A6" s="19"/>
      <c r="B6" s="20"/>
      <c r="C6" s="20"/>
      <c r="D6" s="21"/>
      <c r="E6" s="21"/>
      <c r="F6" s="21"/>
      <c r="G6" s="22" t="s">
        <v>7</v>
      </c>
      <c r="H6" s="23"/>
      <c r="I6" s="190"/>
      <c r="J6" s="191"/>
      <c r="K6" s="191"/>
      <c r="L6" s="191"/>
      <c r="M6" s="191"/>
      <c r="N6" s="191"/>
      <c r="O6" s="191"/>
      <c r="P6" s="192"/>
      <c r="Q6" s="22" t="s">
        <v>8</v>
      </c>
      <c r="R6" s="193"/>
      <c r="S6" s="194"/>
      <c r="T6" s="194"/>
      <c r="U6" s="24"/>
      <c r="V6" s="4"/>
      <c r="W6" s="4"/>
      <c r="X6" s="16">
        <v>0</v>
      </c>
      <c r="Y6" s="17" t="s">
        <v>127</v>
      </c>
      <c r="Z6" s="18">
        <v>2</v>
      </c>
      <c r="AA6" s="18"/>
      <c r="AB6" s="18"/>
      <c r="AC6" s="17"/>
    </row>
    <row r="7" spans="1:29" ht="12.7" customHeight="1" x14ac:dyDescent="0.25">
      <c r="A7" s="19"/>
      <c r="B7" s="20"/>
      <c r="C7" s="20"/>
      <c r="D7" s="25"/>
      <c r="E7" s="21"/>
      <c r="F7" s="21"/>
      <c r="G7" s="22" t="s">
        <v>9</v>
      </c>
      <c r="H7" s="23"/>
      <c r="I7" s="190"/>
      <c r="J7" s="191"/>
      <c r="K7" s="191"/>
      <c r="L7" s="191"/>
      <c r="M7" s="191"/>
      <c r="N7" s="191"/>
      <c r="O7" s="191"/>
      <c r="P7" s="192"/>
      <c r="Q7" s="22" t="s">
        <v>10</v>
      </c>
      <c r="R7" s="190"/>
      <c r="S7" s="191"/>
      <c r="T7" s="191"/>
      <c r="U7" s="24"/>
      <c r="V7" s="4"/>
      <c r="W7" s="4"/>
      <c r="X7" s="16">
        <v>1</v>
      </c>
      <c r="Y7" s="17" t="s">
        <v>128</v>
      </c>
      <c r="Z7" s="18"/>
      <c r="AA7" s="18"/>
      <c r="AB7" s="18"/>
      <c r="AC7" s="17"/>
    </row>
    <row r="8" spans="1:29" ht="12.7" x14ac:dyDescent="0.2">
      <c r="A8" s="19"/>
      <c r="B8" s="20"/>
      <c r="C8" s="20"/>
      <c r="D8" s="21"/>
      <c r="E8" s="21"/>
      <c r="F8" s="21"/>
      <c r="G8" s="22" t="s">
        <v>11</v>
      </c>
      <c r="H8" s="23"/>
      <c r="I8" s="123"/>
      <c r="J8" s="123"/>
      <c r="K8" s="123"/>
      <c r="L8" s="123"/>
      <c r="M8" s="123"/>
      <c r="N8" s="123"/>
      <c r="O8" s="123"/>
      <c r="P8" s="124"/>
      <c r="Q8" s="22" t="s">
        <v>12</v>
      </c>
      <c r="R8" s="195"/>
      <c r="S8" s="196"/>
      <c r="T8" s="196"/>
      <c r="U8" s="24"/>
      <c r="V8" s="4"/>
      <c r="W8" s="4"/>
      <c r="X8" s="16">
        <v>0</v>
      </c>
      <c r="Y8" s="17" t="s">
        <v>128</v>
      </c>
      <c r="Z8" s="18"/>
      <c r="AA8" s="18"/>
      <c r="AB8" s="18"/>
      <c r="AC8" s="17"/>
    </row>
    <row r="9" spans="1:29" ht="12.7" x14ac:dyDescent="0.2">
      <c r="A9" s="19"/>
      <c r="B9" s="20"/>
      <c r="C9" s="20"/>
      <c r="D9" s="26"/>
      <c r="E9" s="26"/>
      <c r="F9" s="26"/>
      <c r="G9" s="22" t="s">
        <v>13</v>
      </c>
      <c r="H9" s="23"/>
      <c r="I9" s="190"/>
      <c r="J9" s="191"/>
      <c r="K9" s="191"/>
      <c r="L9" s="191"/>
      <c r="M9" s="191"/>
      <c r="N9" s="191"/>
      <c r="O9" s="191"/>
      <c r="P9" s="192"/>
      <c r="Q9" s="22" t="s">
        <v>14</v>
      </c>
      <c r="R9" s="190"/>
      <c r="S9" s="191"/>
      <c r="T9" s="191"/>
      <c r="U9" s="24"/>
      <c r="V9" s="4"/>
      <c r="W9" s="4"/>
      <c r="X9" s="27"/>
      <c r="Y9" s="17" t="s">
        <v>128</v>
      </c>
      <c r="Z9" s="18"/>
      <c r="AA9" s="18"/>
      <c r="AB9" s="18"/>
      <c r="AC9" s="17"/>
    </row>
    <row r="10" spans="1:29" ht="13.5" thickBot="1" x14ac:dyDescent="0.25">
      <c r="A10" s="28"/>
      <c r="B10" s="7"/>
      <c r="C10" s="7"/>
      <c r="D10" s="29"/>
      <c r="E10" s="29"/>
      <c r="F10" s="29"/>
      <c r="G10" s="30" t="s">
        <v>15</v>
      </c>
      <c r="H10" s="31"/>
      <c r="I10" s="197"/>
      <c r="J10" s="198"/>
      <c r="K10" s="198"/>
      <c r="L10" s="198"/>
      <c r="M10" s="198"/>
      <c r="N10" s="198"/>
      <c r="O10" s="198"/>
      <c r="P10" s="199"/>
      <c r="Q10" s="30" t="s">
        <v>16</v>
      </c>
      <c r="R10" s="200"/>
      <c r="S10" s="201"/>
      <c r="T10" s="201"/>
      <c r="U10" s="32"/>
      <c r="V10" s="4"/>
      <c r="W10" s="4"/>
      <c r="X10" s="33" t="s">
        <v>17</v>
      </c>
      <c r="Y10" s="34" t="s">
        <v>18</v>
      </c>
      <c r="Z10" s="35" t="s">
        <v>19</v>
      </c>
      <c r="AA10" s="35" t="s">
        <v>20</v>
      </c>
      <c r="AB10" s="35" t="s">
        <v>21</v>
      </c>
      <c r="AC10" s="35" t="s">
        <v>22</v>
      </c>
    </row>
    <row r="11" spans="1:29" ht="13.5" thickTop="1" x14ac:dyDescent="0.2">
      <c r="A11" s="36">
        <v>1</v>
      </c>
      <c r="B11" s="37" t="s">
        <v>23</v>
      </c>
      <c r="C11" s="38"/>
      <c r="D11" s="181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202"/>
      <c r="P11" s="179" t="s">
        <v>24</v>
      </c>
      <c r="Q11" s="180"/>
      <c r="R11" s="181"/>
      <c r="S11" s="182"/>
      <c r="T11" s="39" t="s">
        <v>129</v>
      </c>
      <c r="U11" s="40"/>
      <c r="V11" s="4"/>
      <c r="W11" s="4"/>
      <c r="X11" s="27" t="b">
        <f>X5=2</f>
        <v>0</v>
      </c>
      <c r="Y11" s="27" t="b">
        <f>AND(X6=1,X11)</f>
        <v>0</v>
      </c>
      <c r="Z11" s="27" t="b">
        <f>OR(AND(NOT(Y11),X7=0),AND(Y11,X8=0))</f>
        <v>0</v>
      </c>
      <c r="AA11" s="27" t="b">
        <f>AND(NOT(Z11),X11,X6&lt;2)</f>
        <v>0</v>
      </c>
      <c r="AB11" s="27" t="b">
        <f>AND(NOT(Z11),NOT(AA11))</f>
        <v>1</v>
      </c>
      <c r="AC11" s="27">
        <f>IF(Z11,1,IF(AB11,2,IF(NOT(Y11),3,IF(X8=1,4,5))))</f>
        <v>2</v>
      </c>
    </row>
    <row r="12" spans="1:29" ht="12.7" customHeight="1" x14ac:dyDescent="0.3">
      <c r="A12" s="41"/>
      <c r="B12" s="136" t="s">
        <v>25</v>
      </c>
      <c r="C12" s="20"/>
      <c r="D12" s="42"/>
      <c r="E12" s="42"/>
      <c r="F12" s="20"/>
      <c r="G12" s="20"/>
      <c r="H12" s="20"/>
      <c r="I12" s="20"/>
      <c r="J12" s="43" t="s">
        <v>26</v>
      </c>
      <c r="K12" s="186" t="s">
        <v>27</v>
      </c>
      <c r="L12" s="187"/>
      <c r="M12" s="187"/>
      <c r="N12" s="188"/>
      <c r="O12" s="186" t="s">
        <v>28</v>
      </c>
      <c r="P12" s="189"/>
      <c r="Q12" s="43" t="s">
        <v>29</v>
      </c>
      <c r="R12" s="43" t="s">
        <v>30</v>
      </c>
      <c r="S12" s="127"/>
      <c r="T12" s="129"/>
      <c r="U12" s="128"/>
      <c r="V12" s="4"/>
      <c r="W12" s="4"/>
      <c r="X12" s="33" t="s">
        <v>31</v>
      </c>
      <c r="Y12" s="4"/>
      <c r="Z12" s="4"/>
      <c r="AA12" s="4"/>
      <c r="AB12" s="4"/>
      <c r="AC12" s="4"/>
    </row>
    <row r="13" spans="1:29" ht="12.7" customHeight="1" x14ac:dyDescent="0.3">
      <c r="A13" s="41">
        <v>2</v>
      </c>
      <c r="B13" s="137"/>
      <c r="C13" s="44"/>
      <c r="D13" s="45" t="s">
        <v>32</v>
      </c>
      <c r="E13" s="45"/>
      <c r="F13" s="46"/>
      <c r="G13" s="46"/>
      <c r="H13" s="46"/>
      <c r="I13" s="46"/>
      <c r="J13" s="47" t="s">
        <v>142</v>
      </c>
      <c r="K13" s="183"/>
      <c r="L13" s="184"/>
      <c r="M13" s="184"/>
      <c r="N13" s="164"/>
      <c r="O13" s="183" t="str">
        <f>AA14</f>
        <v/>
      </c>
      <c r="P13" s="164"/>
      <c r="Q13" s="118" t="str">
        <f>AB14</f>
        <v/>
      </c>
      <c r="R13" s="111" t="s">
        <v>33</v>
      </c>
      <c r="S13" s="127"/>
      <c r="T13" s="129"/>
      <c r="U13" s="128"/>
      <c r="V13" s="4"/>
      <c r="W13" s="4"/>
      <c r="X13" s="4" t="b">
        <f>X5=0</f>
        <v>1</v>
      </c>
      <c r="Y13" s="4"/>
      <c r="Z13" s="4">
        <f>IF($AC11=1,Z5,IF($AC11=2,Z6,IF($AC11=3,Z7,IF($AC11=4,Z8,Z9))))</f>
        <v>2</v>
      </c>
      <c r="AA13" s="4">
        <f>IF($AC11=1,AA5,IF($AC11=2,AA6,IF($AC11=3,AA7,IF($AC11=4,AA8,AA9))))</f>
        <v>0</v>
      </c>
      <c r="AB13" s="4">
        <f>IF($AC11=1,AB5,IF($AC11=2,AB6,IF($AC11=3,AB7,IF($AC11=4,AB8,AB9))))</f>
        <v>0</v>
      </c>
      <c r="AC13" s="4"/>
    </row>
    <row r="14" spans="1:29" x14ac:dyDescent="0.3">
      <c r="A14" s="41">
        <v>3</v>
      </c>
      <c r="B14" s="137"/>
      <c r="C14" s="48"/>
      <c r="D14" s="45" t="s">
        <v>34</v>
      </c>
      <c r="E14" s="49"/>
      <c r="F14" s="50"/>
      <c r="G14" s="50"/>
      <c r="H14" s="46"/>
      <c r="I14" s="46"/>
      <c r="J14" s="51" t="s">
        <v>129</v>
      </c>
      <c r="K14" s="171"/>
      <c r="L14" s="175"/>
      <c r="M14" s="175"/>
      <c r="N14" s="176"/>
      <c r="O14" s="171"/>
      <c r="P14" s="176"/>
      <c r="Q14" s="119"/>
      <c r="R14" s="112"/>
      <c r="S14" s="127"/>
      <c r="T14" s="129"/>
      <c r="U14" s="128"/>
      <c r="V14" s="4"/>
      <c r="W14" s="4"/>
      <c r="X14" s="4"/>
      <c r="Y14" s="4"/>
      <c r="Z14" s="4">
        <f>IF(Z13&gt;0,Z13,"")</f>
        <v>2</v>
      </c>
      <c r="AA14" s="4" t="str">
        <f>IF(AA13&gt;0,AA13,"")</f>
        <v/>
      </c>
      <c r="AB14" s="4" t="str">
        <f>IF(AB13&gt;0,AB13,"")</f>
        <v/>
      </c>
      <c r="AC14" s="4"/>
    </row>
    <row r="15" spans="1:29" x14ac:dyDescent="0.3">
      <c r="A15" s="41">
        <v>4</v>
      </c>
      <c r="B15" s="137"/>
      <c r="C15" s="48"/>
      <c r="D15" s="45" t="s">
        <v>35</v>
      </c>
      <c r="E15" s="49"/>
      <c r="F15" s="50"/>
      <c r="G15" s="50"/>
      <c r="H15" s="46"/>
      <c r="I15" s="46"/>
      <c r="J15" s="51" t="s">
        <v>129</v>
      </c>
      <c r="K15" s="171"/>
      <c r="L15" s="175"/>
      <c r="M15" s="175"/>
      <c r="N15" s="176"/>
      <c r="O15" s="171"/>
      <c r="P15" s="176"/>
      <c r="Q15" s="119"/>
      <c r="R15" s="112"/>
      <c r="S15" s="127"/>
      <c r="T15" s="129"/>
      <c r="U15" s="128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41">
        <v>5</v>
      </c>
      <c r="B16" s="137"/>
      <c r="C16" s="48"/>
      <c r="D16" s="45" t="s">
        <v>36</v>
      </c>
      <c r="E16" s="49"/>
      <c r="F16" s="50"/>
      <c r="G16" s="50"/>
      <c r="H16" s="46"/>
      <c r="I16" s="46"/>
      <c r="J16" s="51" t="s">
        <v>154</v>
      </c>
      <c r="K16" s="171"/>
      <c r="L16" s="175"/>
      <c r="M16" s="175"/>
      <c r="N16" s="176"/>
      <c r="O16" s="171"/>
      <c r="P16" s="176"/>
      <c r="Q16" s="119"/>
      <c r="R16" s="111" t="s">
        <v>33</v>
      </c>
      <c r="S16" s="127"/>
      <c r="T16" s="129"/>
      <c r="U16" s="128"/>
      <c r="V16" s="4"/>
      <c r="W16" s="4"/>
      <c r="X16" s="4"/>
      <c r="Y16" s="4"/>
      <c r="Z16" s="4"/>
      <c r="AA16" s="4"/>
      <c r="AB16" s="4"/>
      <c r="AC16" s="4"/>
    </row>
    <row r="17" spans="1:29" x14ac:dyDescent="0.3">
      <c r="A17" s="41">
        <v>6</v>
      </c>
      <c r="B17" s="137"/>
      <c r="C17" s="48"/>
      <c r="D17" s="45" t="s">
        <v>37</v>
      </c>
      <c r="E17" s="49"/>
      <c r="F17" s="50"/>
      <c r="G17" s="50"/>
      <c r="H17" s="46"/>
      <c r="I17" s="46"/>
      <c r="J17" s="51" t="s">
        <v>166</v>
      </c>
      <c r="K17" s="171"/>
      <c r="L17" s="175"/>
      <c r="M17" s="175"/>
      <c r="N17" s="176"/>
      <c r="O17" s="171"/>
      <c r="P17" s="176"/>
      <c r="Q17" s="119"/>
      <c r="R17" s="111" t="s">
        <v>33</v>
      </c>
      <c r="S17" s="127"/>
      <c r="T17" s="129"/>
      <c r="U17" s="128"/>
      <c r="V17" s="4"/>
      <c r="W17" s="4"/>
      <c r="X17" s="4"/>
      <c r="Y17" s="4"/>
      <c r="Z17" s="4"/>
      <c r="AA17" s="4"/>
      <c r="AB17" s="4"/>
      <c r="AC17" s="4"/>
    </row>
    <row r="18" spans="1:29" x14ac:dyDescent="0.3">
      <c r="A18" s="41">
        <v>7</v>
      </c>
      <c r="B18" s="137"/>
      <c r="C18" s="48"/>
      <c r="D18" s="45" t="str">
        <f>X22</f>
        <v>Viscosity</v>
      </c>
      <c r="E18" s="49"/>
      <c r="F18" s="50"/>
      <c r="G18" s="50"/>
      <c r="H18" s="46"/>
      <c r="I18" s="46"/>
      <c r="J18" s="47" t="s">
        <v>164</v>
      </c>
      <c r="K18" s="183"/>
      <c r="L18" s="184"/>
      <c r="M18" s="184"/>
      <c r="N18" s="164"/>
      <c r="O18" s="183" t="str">
        <f>AA21</f>
        <v/>
      </c>
      <c r="P18" s="164"/>
      <c r="Q18" s="118" t="str">
        <f>AB21</f>
        <v/>
      </c>
      <c r="R18" s="111" t="s">
        <v>33</v>
      </c>
      <c r="S18" s="127"/>
      <c r="T18" s="129"/>
      <c r="U18" s="128"/>
      <c r="V18" s="4"/>
      <c r="W18" s="4"/>
      <c r="X18" s="52" t="s">
        <v>38</v>
      </c>
      <c r="Y18" s="4" t="s">
        <v>130</v>
      </c>
      <c r="Z18" s="4">
        <v>4.5854624133790972E-4</v>
      </c>
      <c r="AA18" s="4"/>
      <c r="AB18" s="4"/>
      <c r="AC18" s="4"/>
    </row>
    <row r="19" spans="1:29" x14ac:dyDescent="0.3">
      <c r="A19" s="41">
        <v>8</v>
      </c>
      <c r="B19" s="137"/>
      <c r="C19" s="48"/>
      <c r="D19" s="45" t="s">
        <v>39</v>
      </c>
      <c r="E19" s="49"/>
      <c r="F19" s="50"/>
      <c r="G19" s="50"/>
      <c r="H19" s="46"/>
      <c r="I19" s="46"/>
      <c r="J19" s="51" t="s">
        <v>129</v>
      </c>
      <c r="K19" s="171"/>
      <c r="L19" s="175"/>
      <c r="M19" s="175"/>
      <c r="N19" s="176"/>
      <c r="O19" s="171"/>
      <c r="P19" s="176"/>
      <c r="Q19" s="119"/>
      <c r="R19" s="111" t="s">
        <v>33</v>
      </c>
      <c r="S19" s="127"/>
      <c r="T19" s="129"/>
      <c r="U19" s="128"/>
      <c r="V19" s="4"/>
      <c r="W19" s="4"/>
      <c r="X19" s="52" t="s">
        <v>40</v>
      </c>
      <c r="Y19" s="4" t="s">
        <v>33</v>
      </c>
      <c r="Z19" s="4"/>
      <c r="AA19" s="4"/>
      <c r="AB19" s="4"/>
      <c r="AC19" s="4"/>
    </row>
    <row r="20" spans="1:29" x14ac:dyDescent="0.3">
      <c r="A20" s="41">
        <v>9</v>
      </c>
      <c r="B20" s="137"/>
      <c r="C20" s="53" t="s">
        <v>41</v>
      </c>
      <c r="D20" s="45" t="s">
        <v>42</v>
      </c>
      <c r="E20" s="49"/>
      <c r="F20" s="54"/>
      <c r="G20" s="50"/>
      <c r="H20" s="55"/>
      <c r="I20" s="55"/>
      <c r="J20" s="104" t="s">
        <v>131</v>
      </c>
      <c r="K20" s="171"/>
      <c r="L20" s="175"/>
      <c r="M20" s="175"/>
      <c r="N20" s="176"/>
      <c r="O20" s="171"/>
      <c r="P20" s="176"/>
      <c r="Q20" s="119"/>
      <c r="R20" s="111" t="s">
        <v>33</v>
      </c>
      <c r="S20" s="127"/>
      <c r="T20" s="129"/>
      <c r="U20" s="128"/>
      <c r="V20" s="4"/>
      <c r="W20" s="4"/>
      <c r="X20" s="4"/>
      <c r="Y20" s="4"/>
      <c r="Z20" s="4">
        <f>IF($X$13,Z18,Z19)</f>
        <v>4.5854624133790972E-4</v>
      </c>
      <c r="AA20" s="4">
        <f>IF($X$13,AA18,AA19)</f>
        <v>0</v>
      </c>
      <c r="AB20" s="4">
        <f>IF($X$13,AB18,AB19)</f>
        <v>0</v>
      </c>
      <c r="AC20" s="4"/>
    </row>
    <row r="21" spans="1:29" x14ac:dyDescent="0.3">
      <c r="A21" s="41">
        <v>10</v>
      </c>
      <c r="B21" s="137"/>
      <c r="C21" s="53" t="s">
        <v>41</v>
      </c>
      <c r="D21" s="45" t="s">
        <v>43</v>
      </c>
      <c r="E21" s="49"/>
      <c r="F21" s="54"/>
      <c r="G21" s="50"/>
      <c r="H21" s="55"/>
      <c r="I21" s="55"/>
      <c r="J21" s="104" t="s">
        <v>132</v>
      </c>
      <c r="K21" s="171"/>
      <c r="L21" s="177"/>
      <c r="M21" s="177"/>
      <c r="N21" s="178"/>
      <c r="O21" s="171"/>
      <c r="P21" s="178"/>
      <c r="Q21" s="119"/>
      <c r="R21" s="112"/>
      <c r="S21" s="127"/>
      <c r="T21" s="129"/>
      <c r="U21" s="128"/>
      <c r="V21" s="4"/>
      <c r="W21" s="4"/>
      <c r="X21" s="52" t="s">
        <v>44</v>
      </c>
      <c r="Y21" s="4" t="str">
        <f>IF($X$13,Y18,Y19)</f>
        <v>lb/(ft s)</v>
      </c>
      <c r="Z21" s="4">
        <f>IF(Z20&gt;0,Z20,"")</f>
        <v>4.5854624133790972E-4</v>
      </c>
      <c r="AA21" s="4" t="str">
        <f>IF(AA20&gt;0,AA20,"")</f>
        <v/>
      </c>
      <c r="AB21" s="4" t="str">
        <f>IF(AB20&gt;0,AB20,"")</f>
        <v/>
      </c>
      <c r="AC21" s="4"/>
    </row>
    <row r="22" spans="1:29" x14ac:dyDescent="0.3">
      <c r="A22" s="41">
        <v>11</v>
      </c>
      <c r="B22" s="137"/>
      <c r="C22" s="44"/>
      <c r="D22" s="45" t="s">
        <v>45</v>
      </c>
      <c r="E22" s="49"/>
      <c r="F22" s="54"/>
      <c r="G22" s="50"/>
      <c r="H22" s="55"/>
      <c r="I22" s="55"/>
      <c r="J22" s="104" t="s">
        <v>46</v>
      </c>
      <c r="K22" s="171"/>
      <c r="L22" s="172"/>
      <c r="M22" s="172"/>
      <c r="N22" s="173"/>
      <c r="O22" s="171"/>
      <c r="P22" s="173"/>
      <c r="Q22" s="119"/>
      <c r="R22" s="111" t="s">
        <v>33</v>
      </c>
      <c r="S22" s="127"/>
      <c r="T22" s="129"/>
      <c r="U22" s="128"/>
      <c r="V22" s="4"/>
      <c r="W22" s="4"/>
      <c r="X22" s="4" t="str">
        <f>IF($X$13,AA23,AA22)</f>
        <v>Viscosity</v>
      </c>
      <c r="Y22" s="4"/>
      <c r="Z22" s="4"/>
      <c r="AA22" s="4" t="s">
        <v>47</v>
      </c>
      <c r="AB22" s="4"/>
      <c r="AC22" s="4"/>
    </row>
    <row r="23" spans="1:29" x14ac:dyDescent="0.3">
      <c r="A23" s="41">
        <v>12</v>
      </c>
      <c r="B23" s="138"/>
      <c r="C23" s="44"/>
      <c r="D23" s="130"/>
      <c r="E23" s="131"/>
      <c r="F23" s="131"/>
      <c r="G23" s="131"/>
      <c r="H23" s="131"/>
      <c r="I23" s="174"/>
      <c r="J23" s="56"/>
      <c r="K23" s="127"/>
      <c r="L23" s="129"/>
      <c r="M23" s="129"/>
      <c r="N23" s="128"/>
      <c r="O23" s="127"/>
      <c r="P23" s="128"/>
      <c r="Q23" s="57"/>
      <c r="R23" s="57"/>
      <c r="S23" s="127"/>
      <c r="T23" s="129"/>
      <c r="U23" s="128"/>
      <c r="V23" s="4"/>
      <c r="W23" s="4"/>
      <c r="X23" s="4"/>
      <c r="Y23" s="4"/>
      <c r="Z23" s="4"/>
      <c r="AA23" s="4" t="s">
        <v>48</v>
      </c>
      <c r="AB23" s="4"/>
      <c r="AC23" s="4"/>
    </row>
    <row r="24" spans="1:29" ht="12.7" x14ac:dyDescent="0.2">
      <c r="A24" s="58"/>
      <c r="B24" s="54"/>
      <c r="C24" s="54"/>
      <c r="D24" s="59"/>
      <c r="E24" s="42"/>
      <c r="F24" s="60"/>
      <c r="G24" s="60"/>
      <c r="H24" s="61"/>
      <c r="I24" s="61"/>
      <c r="J24" s="49"/>
      <c r="K24" s="49"/>
      <c r="L24" s="11"/>
      <c r="M24" s="11"/>
      <c r="N24" s="54"/>
      <c r="O24" s="62"/>
      <c r="P24" s="62"/>
      <c r="Q24" s="49"/>
      <c r="R24" s="49"/>
      <c r="S24" s="49"/>
      <c r="T24" s="45"/>
      <c r="U24" s="63"/>
      <c r="V24" s="4"/>
      <c r="W24" s="4"/>
      <c r="X24" s="4"/>
      <c r="Y24" s="4"/>
      <c r="Z24" s="4"/>
      <c r="AA24" s="4"/>
      <c r="AB24" s="4"/>
      <c r="AC24" s="4"/>
    </row>
    <row r="25" spans="1:29" ht="12.7" customHeight="1" x14ac:dyDescent="0.3">
      <c r="A25" s="41">
        <v>13</v>
      </c>
      <c r="B25" s="136" t="s">
        <v>49</v>
      </c>
      <c r="C25" s="20"/>
      <c r="D25" s="61" t="s">
        <v>50</v>
      </c>
      <c r="E25" s="61"/>
      <c r="F25" s="64"/>
      <c r="G25" s="61" t="s">
        <v>51</v>
      </c>
      <c r="H25" s="163"/>
      <c r="I25" s="164"/>
      <c r="J25" s="120"/>
      <c r="K25" s="65"/>
      <c r="L25" s="66">
        <v>53</v>
      </c>
      <c r="M25" s="136" t="s">
        <v>52</v>
      </c>
      <c r="N25" s="108" t="s">
        <v>41</v>
      </c>
      <c r="O25" s="60" t="s">
        <v>53</v>
      </c>
      <c r="P25" s="125"/>
      <c r="Q25" s="125"/>
      <c r="R25" s="125"/>
      <c r="S25" s="125"/>
      <c r="T25" s="125"/>
      <c r="U25" s="15"/>
      <c r="V25" s="4"/>
      <c r="W25" s="4"/>
      <c r="X25" s="4"/>
      <c r="Y25" s="4"/>
      <c r="Z25" s="4"/>
      <c r="AA25" s="4"/>
      <c r="AB25" s="4"/>
      <c r="AC25" s="4"/>
    </row>
    <row r="26" spans="1:29" x14ac:dyDescent="0.3">
      <c r="A26" s="41">
        <v>14</v>
      </c>
      <c r="B26" s="137"/>
      <c r="C26" s="20"/>
      <c r="D26" s="45" t="s">
        <v>54</v>
      </c>
      <c r="E26" s="45"/>
      <c r="F26" s="67"/>
      <c r="G26" s="45" t="s">
        <v>55</v>
      </c>
      <c r="H26" s="165"/>
      <c r="I26" s="166"/>
      <c r="J26" s="121"/>
      <c r="K26" s="65"/>
      <c r="L26" s="68">
        <v>54</v>
      </c>
      <c r="M26" s="137"/>
      <c r="N26" s="108" t="s">
        <v>41</v>
      </c>
      <c r="O26" s="60" t="s">
        <v>56</v>
      </c>
      <c r="P26" s="60"/>
      <c r="Q26" s="125"/>
      <c r="R26" s="125"/>
      <c r="S26" s="125"/>
      <c r="T26" s="125"/>
      <c r="U26" s="69"/>
      <c r="V26" s="4"/>
      <c r="W26" s="4"/>
      <c r="X26" s="4" t="s">
        <v>133</v>
      </c>
      <c r="Y26" s="4" t="s">
        <v>134</v>
      </c>
      <c r="Z26" s="4"/>
      <c r="AA26" s="4"/>
      <c r="AB26" s="4"/>
      <c r="AC26" s="4"/>
    </row>
    <row r="27" spans="1:29" x14ac:dyDescent="0.3">
      <c r="A27" s="41">
        <v>15</v>
      </c>
      <c r="B27" s="138"/>
      <c r="C27" s="55"/>
      <c r="D27" s="45" t="s">
        <v>57</v>
      </c>
      <c r="E27" s="45"/>
      <c r="F27" s="70"/>
      <c r="G27" s="71"/>
      <c r="H27" s="72"/>
      <c r="I27" s="71"/>
      <c r="J27" s="71"/>
      <c r="K27" s="65"/>
      <c r="L27" s="68">
        <v>55</v>
      </c>
      <c r="M27" s="137"/>
      <c r="N27" s="108" t="s">
        <v>41</v>
      </c>
      <c r="O27" s="60" t="s">
        <v>58</v>
      </c>
      <c r="P27" s="126"/>
      <c r="Q27" s="126"/>
      <c r="R27" s="20" t="s">
        <v>59</v>
      </c>
      <c r="S27" s="125"/>
      <c r="T27" s="144"/>
      <c r="U27" s="24"/>
      <c r="V27" s="4"/>
      <c r="W27" s="4"/>
      <c r="X27" s="4"/>
      <c r="Y27" s="4"/>
      <c r="Z27" s="4"/>
      <c r="AA27" s="4"/>
      <c r="AB27" s="4"/>
      <c r="AC27" s="4"/>
    </row>
    <row r="28" spans="1:29" x14ac:dyDescent="0.3">
      <c r="A28" s="58"/>
      <c r="B28" s="55"/>
      <c r="C28" s="54"/>
      <c r="D28" s="62"/>
      <c r="E28" s="62"/>
      <c r="F28" s="67"/>
      <c r="G28" s="67"/>
      <c r="H28" s="67"/>
      <c r="I28" s="67"/>
      <c r="J28" s="73"/>
      <c r="K28" s="73"/>
      <c r="L28" s="68">
        <v>56</v>
      </c>
      <c r="M28" s="137"/>
      <c r="N28" s="74"/>
      <c r="O28" s="60" t="s">
        <v>60</v>
      </c>
      <c r="P28" s="125"/>
      <c r="Q28" s="144"/>
      <c r="R28" s="20" t="s">
        <v>61</v>
      </c>
      <c r="S28" s="125"/>
      <c r="T28" s="144"/>
      <c r="U28" s="24"/>
      <c r="V28" s="4"/>
      <c r="W28" s="4"/>
      <c r="X28" s="4"/>
      <c r="Y28" s="4"/>
      <c r="Z28" s="4"/>
      <c r="AA28" s="4"/>
      <c r="AB28" s="4"/>
      <c r="AC28" s="4"/>
    </row>
    <row r="29" spans="1:29" ht="12.7" customHeight="1" x14ac:dyDescent="0.3">
      <c r="A29" s="41">
        <v>16</v>
      </c>
      <c r="B29" s="136" t="s">
        <v>62</v>
      </c>
      <c r="C29" s="23" t="s">
        <v>41</v>
      </c>
      <c r="D29" s="60" t="s">
        <v>53</v>
      </c>
      <c r="E29" s="123"/>
      <c r="F29" s="123"/>
      <c r="G29" s="123"/>
      <c r="H29" s="123"/>
      <c r="I29" s="123"/>
      <c r="J29" s="123"/>
      <c r="K29" s="65"/>
      <c r="L29" s="68">
        <v>57</v>
      </c>
      <c r="M29" s="137"/>
      <c r="N29" s="74"/>
      <c r="O29" s="60" t="s">
        <v>63</v>
      </c>
      <c r="P29" s="60"/>
      <c r="Q29" s="60"/>
      <c r="R29" s="126"/>
      <c r="S29" s="126"/>
      <c r="T29" s="126"/>
      <c r="U29" s="24"/>
      <c r="V29" s="4"/>
      <c r="W29" s="4"/>
      <c r="X29" s="4"/>
      <c r="Y29" s="4"/>
      <c r="Z29" s="4"/>
      <c r="AA29" s="4"/>
      <c r="AB29" s="4"/>
      <c r="AC29" s="4"/>
    </row>
    <row r="30" spans="1:29" x14ac:dyDescent="0.3">
      <c r="A30" s="41">
        <v>17</v>
      </c>
      <c r="B30" s="137"/>
      <c r="C30" s="23" t="s">
        <v>41</v>
      </c>
      <c r="D30" s="60" t="s">
        <v>58</v>
      </c>
      <c r="E30" s="123"/>
      <c r="F30" s="123"/>
      <c r="G30" s="124"/>
      <c r="H30" s="60" t="s">
        <v>64</v>
      </c>
      <c r="I30" s="60"/>
      <c r="J30" s="122"/>
      <c r="K30" s="65"/>
      <c r="L30" s="68">
        <v>58</v>
      </c>
      <c r="M30" s="137"/>
      <c r="N30" s="108" t="s">
        <v>41</v>
      </c>
      <c r="O30" s="60" t="s">
        <v>65</v>
      </c>
      <c r="P30" s="60"/>
      <c r="Q30" s="60"/>
      <c r="R30" s="125"/>
      <c r="S30" s="144"/>
      <c r="T30" s="144"/>
      <c r="U30" s="24"/>
      <c r="V30" s="4"/>
      <c r="W30" s="4"/>
      <c r="X30" s="4"/>
      <c r="Y30" s="4"/>
      <c r="Z30" s="4"/>
      <c r="AA30" s="4"/>
      <c r="AB30" s="4"/>
      <c r="AC30" s="4"/>
    </row>
    <row r="31" spans="1:29" x14ac:dyDescent="0.3">
      <c r="A31" s="41">
        <v>18</v>
      </c>
      <c r="B31" s="137"/>
      <c r="C31" s="23"/>
      <c r="D31" s="60" t="s">
        <v>66</v>
      </c>
      <c r="E31" s="60"/>
      <c r="F31" s="65"/>
      <c r="G31" s="167"/>
      <c r="H31" s="168"/>
      <c r="I31" s="168"/>
      <c r="J31" s="168"/>
      <c r="K31" s="65"/>
      <c r="L31" s="68">
        <v>59</v>
      </c>
      <c r="M31" s="137"/>
      <c r="N31" s="108" t="s">
        <v>41</v>
      </c>
      <c r="O31" s="60" t="s">
        <v>67</v>
      </c>
      <c r="P31" s="60"/>
      <c r="Q31" s="60"/>
      <c r="R31" s="125"/>
      <c r="S31" s="144"/>
      <c r="T31" s="144"/>
      <c r="U31" s="24"/>
      <c r="V31" s="4"/>
      <c r="W31" s="4"/>
      <c r="X31" s="4"/>
      <c r="Y31" s="4"/>
      <c r="Z31" s="4"/>
      <c r="AA31" s="4"/>
      <c r="AB31" s="4"/>
      <c r="AC31" s="4"/>
    </row>
    <row r="32" spans="1:29" x14ac:dyDescent="0.3">
      <c r="A32" s="41">
        <v>19</v>
      </c>
      <c r="B32" s="137"/>
      <c r="C32" s="23" t="s">
        <v>41</v>
      </c>
      <c r="D32" s="60" t="s">
        <v>56</v>
      </c>
      <c r="E32" s="60"/>
      <c r="F32" s="65"/>
      <c r="G32" s="133" t="s">
        <v>137</v>
      </c>
      <c r="H32" s="133"/>
      <c r="I32" s="133"/>
      <c r="J32" s="133"/>
      <c r="K32" s="65"/>
      <c r="L32" s="68">
        <v>60</v>
      </c>
      <c r="M32" s="137"/>
      <c r="N32" s="74"/>
      <c r="O32" s="60" t="s">
        <v>68</v>
      </c>
      <c r="P32" s="60"/>
      <c r="Q32" s="60"/>
      <c r="R32" s="125"/>
      <c r="S32" s="144"/>
      <c r="T32" s="144"/>
      <c r="U32" s="24"/>
      <c r="V32" s="4"/>
      <c r="W32" s="4"/>
      <c r="X32" s="4"/>
      <c r="Y32" s="4"/>
      <c r="Z32" s="4"/>
      <c r="AA32" s="4"/>
      <c r="AB32" s="4"/>
      <c r="AC32" s="4"/>
    </row>
    <row r="33" spans="1:29" x14ac:dyDescent="0.3">
      <c r="A33" s="41">
        <v>20</v>
      </c>
      <c r="B33" s="137"/>
      <c r="C33" s="23" t="s">
        <v>41</v>
      </c>
      <c r="D33" s="60" t="s">
        <v>69</v>
      </c>
      <c r="E33" s="60"/>
      <c r="F33" s="65"/>
      <c r="G33" s="134"/>
      <c r="H33" s="134"/>
      <c r="I33" s="134"/>
      <c r="J33" s="134"/>
      <c r="K33" s="65"/>
      <c r="L33" s="68">
        <v>61</v>
      </c>
      <c r="M33" s="137"/>
      <c r="N33" s="74"/>
      <c r="O33" s="60" t="s">
        <v>70</v>
      </c>
      <c r="P33" s="60"/>
      <c r="Q33" s="60"/>
      <c r="R33" s="125"/>
      <c r="S33" s="144"/>
      <c r="T33" s="144"/>
      <c r="U33" s="24"/>
      <c r="V33" s="4"/>
      <c r="W33" s="4"/>
      <c r="X33" s="4"/>
      <c r="Y33" s="4"/>
      <c r="Z33" s="4"/>
      <c r="AA33" s="4"/>
      <c r="AB33" s="4"/>
      <c r="AC33" s="4"/>
    </row>
    <row r="34" spans="1:29" x14ac:dyDescent="0.3">
      <c r="A34" s="41">
        <v>21</v>
      </c>
      <c r="B34" s="137"/>
      <c r="C34" s="23" t="s">
        <v>41</v>
      </c>
      <c r="D34" s="60" t="s">
        <v>71</v>
      </c>
      <c r="E34" s="60"/>
      <c r="F34" s="65"/>
      <c r="G34" s="134"/>
      <c r="H34" s="134"/>
      <c r="I34" s="134"/>
      <c r="J34" s="134"/>
      <c r="K34" s="65"/>
      <c r="L34" s="68">
        <v>62</v>
      </c>
      <c r="M34" s="137"/>
      <c r="N34" s="108" t="s">
        <v>41</v>
      </c>
      <c r="O34" s="60" t="s">
        <v>72</v>
      </c>
      <c r="P34" s="60"/>
      <c r="Q34" s="60"/>
      <c r="R34" s="113"/>
      <c r="S34" s="75"/>
      <c r="T34" s="75"/>
      <c r="U34" s="24"/>
      <c r="V34" s="4"/>
      <c r="W34" s="4"/>
      <c r="X34" s="4"/>
      <c r="Y34" s="4"/>
      <c r="Z34" s="4"/>
      <c r="AA34" s="4"/>
      <c r="AB34" s="4"/>
      <c r="AC34" s="4"/>
    </row>
    <row r="35" spans="1:29" x14ac:dyDescent="0.3">
      <c r="A35" s="41">
        <v>22</v>
      </c>
      <c r="B35" s="137"/>
      <c r="C35" s="23"/>
      <c r="D35" s="6"/>
      <c r="E35" s="108" t="s">
        <v>73</v>
      </c>
      <c r="F35" s="65"/>
      <c r="G35" s="108" t="s">
        <v>51</v>
      </c>
      <c r="H35" s="123"/>
      <c r="I35" s="123"/>
      <c r="J35" s="123"/>
      <c r="K35" s="65"/>
      <c r="L35" s="68">
        <v>63</v>
      </c>
      <c r="M35" s="137"/>
      <c r="N35" s="74"/>
      <c r="O35" s="60" t="s">
        <v>74</v>
      </c>
      <c r="P35" s="60"/>
      <c r="Q35" s="60"/>
      <c r="R35" s="125"/>
      <c r="S35" s="144"/>
      <c r="T35" s="144"/>
      <c r="U35" s="24"/>
      <c r="V35" s="4"/>
      <c r="W35" s="4"/>
      <c r="X35" s="4"/>
      <c r="Y35" s="4"/>
      <c r="Z35" s="4"/>
      <c r="AA35" s="4"/>
      <c r="AB35" s="4"/>
      <c r="AC35" s="4"/>
    </row>
    <row r="36" spans="1:29" x14ac:dyDescent="0.3">
      <c r="A36" s="41">
        <v>23</v>
      </c>
      <c r="B36" s="137"/>
      <c r="C36" s="23"/>
      <c r="D36" s="6"/>
      <c r="E36" s="108" t="s">
        <v>75</v>
      </c>
      <c r="F36" s="65"/>
      <c r="G36" s="108" t="s">
        <v>55</v>
      </c>
      <c r="H36" s="123"/>
      <c r="I36" s="123"/>
      <c r="J36" s="123"/>
      <c r="K36" s="65"/>
      <c r="L36" s="68">
        <v>64</v>
      </c>
      <c r="M36" s="137"/>
      <c r="N36" s="74"/>
      <c r="O36" s="60" t="s">
        <v>76</v>
      </c>
      <c r="P36" s="60"/>
      <c r="Q36" s="60"/>
      <c r="R36" s="125"/>
      <c r="S36" s="144"/>
      <c r="T36" s="144"/>
      <c r="U36" s="24"/>
      <c r="V36" s="4"/>
      <c r="W36" s="4"/>
      <c r="X36" s="4"/>
      <c r="Y36" s="4"/>
      <c r="Z36" s="4"/>
      <c r="AA36" s="4"/>
      <c r="AB36" s="4"/>
      <c r="AC36" s="4"/>
    </row>
    <row r="37" spans="1:29" x14ac:dyDescent="0.3">
      <c r="A37" s="41">
        <v>24</v>
      </c>
      <c r="B37" s="137"/>
      <c r="C37" s="23"/>
      <c r="D37" s="60" t="s">
        <v>77</v>
      </c>
      <c r="E37" s="60"/>
      <c r="F37" s="65"/>
      <c r="G37" s="135"/>
      <c r="H37" s="153"/>
      <c r="I37" s="153"/>
      <c r="J37" s="153"/>
      <c r="K37" s="65"/>
      <c r="L37" s="68">
        <v>65</v>
      </c>
      <c r="M37" s="137"/>
      <c r="N37" s="74"/>
      <c r="O37" s="60" t="s">
        <v>78</v>
      </c>
      <c r="P37" s="60"/>
      <c r="Q37" s="114"/>
      <c r="R37" s="20" t="s">
        <v>79</v>
      </c>
      <c r="S37" s="125"/>
      <c r="T37" s="144"/>
      <c r="U37" s="24"/>
      <c r="V37" s="4"/>
      <c r="W37" s="4"/>
      <c r="X37" s="4"/>
      <c r="Y37" s="4"/>
      <c r="Z37" s="4"/>
      <c r="AA37" s="4"/>
      <c r="AB37" s="4"/>
      <c r="AC37" s="4"/>
    </row>
    <row r="38" spans="1:29" x14ac:dyDescent="0.3">
      <c r="A38" s="41">
        <v>25</v>
      </c>
      <c r="B38" s="137"/>
      <c r="C38" s="23"/>
      <c r="D38" s="60" t="s">
        <v>80</v>
      </c>
      <c r="E38" s="60"/>
      <c r="F38" s="65"/>
      <c r="G38" s="123"/>
      <c r="H38" s="152"/>
      <c r="I38" s="152"/>
      <c r="J38" s="152"/>
      <c r="K38" s="65"/>
      <c r="L38" s="68">
        <v>66</v>
      </c>
      <c r="M38" s="138"/>
      <c r="N38" s="76"/>
      <c r="O38" s="145"/>
      <c r="P38" s="146"/>
      <c r="Q38" s="146"/>
      <c r="R38" s="146"/>
      <c r="S38" s="146"/>
      <c r="T38" s="146"/>
      <c r="U38" s="24"/>
      <c r="V38" s="4"/>
      <c r="W38" s="4"/>
      <c r="X38" s="4"/>
      <c r="Y38" s="4"/>
      <c r="Z38" s="4"/>
      <c r="AA38" s="4"/>
      <c r="AB38" s="4"/>
      <c r="AC38" s="4"/>
    </row>
    <row r="39" spans="1:29" x14ac:dyDescent="0.3">
      <c r="A39" s="41">
        <v>26</v>
      </c>
      <c r="B39" s="137"/>
      <c r="C39" s="23" t="s">
        <v>41</v>
      </c>
      <c r="D39" s="60" t="s">
        <v>81</v>
      </c>
      <c r="E39" s="60"/>
      <c r="F39" s="65"/>
      <c r="G39" s="133"/>
      <c r="H39" s="133"/>
      <c r="I39" s="133"/>
      <c r="J39" s="133"/>
      <c r="K39" s="65"/>
      <c r="L39" s="77">
        <v>67</v>
      </c>
      <c r="M39" s="58"/>
      <c r="N39" s="169" t="s">
        <v>82</v>
      </c>
      <c r="O39" s="170"/>
      <c r="P39" s="170"/>
      <c r="Q39" s="169"/>
      <c r="R39" s="170"/>
      <c r="S39" s="170"/>
      <c r="T39" s="170"/>
      <c r="U39" s="24"/>
      <c r="V39" s="4"/>
      <c r="W39" s="4"/>
      <c r="X39" s="4"/>
      <c r="Y39" s="4"/>
      <c r="Z39" s="4"/>
      <c r="AA39" s="4"/>
      <c r="AB39" s="4"/>
      <c r="AC39" s="4"/>
    </row>
    <row r="40" spans="1:29" x14ac:dyDescent="0.3">
      <c r="A40" s="41">
        <v>27</v>
      </c>
      <c r="B40" s="137"/>
      <c r="C40" s="23" t="s">
        <v>41</v>
      </c>
      <c r="D40" s="60" t="s">
        <v>83</v>
      </c>
      <c r="E40" s="60"/>
      <c r="F40" s="65"/>
      <c r="G40" s="123"/>
      <c r="H40" s="123"/>
      <c r="I40" s="123"/>
      <c r="J40" s="123"/>
      <c r="K40" s="65"/>
      <c r="L40" s="78"/>
      <c r="M40" s="55"/>
      <c r="N40" s="106"/>
      <c r="O40" s="62"/>
      <c r="P40" s="79"/>
      <c r="Q40" s="45"/>
      <c r="R40" s="73"/>
      <c r="S40" s="73"/>
      <c r="T40" s="73"/>
      <c r="U40" s="80"/>
      <c r="V40" s="4"/>
      <c r="W40" s="4"/>
      <c r="X40" s="4"/>
      <c r="Y40" s="4"/>
      <c r="Z40" s="4"/>
      <c r="AA40" s="4"/>
      <c r="AB40" s="4"/>
      <c r="AC40" s="4"/>
    </row>
    <row r="41" spans="1:29" ht="12.7" customHeight="1" x14ac:dyDescent="0.3">
      <c r="A41" s="41">
        <v>28</v>
      </c>
      <c r="B41" s="137"/>
      <c r="C41" s="23"/>
      <c r="D41" s="60" t="s">
        <v>84</v>
      </c>
      <c r="E41" s="60"/>
      <c r="F41" s="65"/>
      <c r="G41" s="123"/>
      <c r="H41" s="152"/>
      <c r="I41" s="60" t="s">
        <v>85</v>
      </c>
      <c r="J41" s="115"/>
      <c r="K41" s="65"/>
      <c r="L41" s="68">
        <v>68</v>
      </c>
      <c r="M41" s="136" t="s">
        <v>86</v>
      </c>
      <c r="N41" s="108" t="s">
        <v>41</v>
      </c>
      <c r="O41" s="60" t="s">
        <v>53</v>
      </c>
      <c r="P41" s="125"/>
      <c r="Q41" s="144"/>
      <c r="R41" s="144"/>
      <c r="S41" s="144"/>
      <c r="T41" s="144"/>
      <c r="U41" s="24"/>
      <c r="V41" s="4"/>
      <c r="W41" s="4"/>
      <c r="X41" s="4"/>
      <c r="Y41" s="4"/>
      <c r="Z41" s="4"/>
      <c r="AA41" s="4"/>
      <c r="AB41" s="4"/>
      <c r="AC41" s="4"/>
    </row>
    <row r="42" spans="1:29" x14ac:dyDescent="0.3">
      <c r="A42" s="41">
        <v>29</v>
      </c>
      <c r="B42" s="137"/>
      <c r="C42" s="23" t="s">
        <v>41</v>
      </c>
      <c r="D42" s="60" t="s">
        <v>87</v>
      </c>
      <c r="E42" s="60"/>
      <c r="F42" s="65"/>
      <c r="G42" s="135"/>
      <c r="H42" s="135"/>
      <c r="I42" s="135"/>
      <c r="J42" s="135"/>
      <c r="K42" s="65"/>
      <c r="L42" s="68">
        <v>69</v>
      </c>
      <c r="M42" s="137"/>
      <c r="N42" s="108" t="s">
        <v>41</v>
      </c>
      <c r="O42" s="60" t="s">
        <v>56</v>
      </c>
      <c r="P42" s="60"/>
      <c r="Q42" s="125"/>
      <c r="R42" s="144"/>
      <c r="S42" s="144"/>
      <c r="T42" s="144"/>
      <c r="U42" s="24"/>
      <c r="V42" s="4"/>
      <c r="W42" s="4"/>
      <c r="X42" s="4"/>
      <c r="Y42" s="4"/>
      <c r="Z42" s="4"/>
      <c r="AA42" s="4"/>
      <c r="AB42" s="4"/>
      <c r="AC42" s="4"/>
    </row>
    <row r="43" spans="1:29" x14ac:dyDescent="0.3">
      <c r="A43" s="41">
        <v>30</v>
      </c>
      <c r="B43" s="137"/>
      <c r="C43" s="23" t="s">
        <v>41</v>
      </c>
      <c r="D43" s="60" t="s">
        <v>88</v>
      </c>
      <c r="E43" s="60"/>
      <c r="F43" s="65"/>
      <c r="G43" s="123"/>
      <c r="H43" s="152"/>
      <c r="I43" s="152"/>
      <c r="J43" s="152"/>
      <c r="K43" s="65"/>
      <c r="L43" s="68">
        <v>70</v>
      </c>
      <c r="M43" s="137"/>
      <c r="N43" s="108" t="s">
        <v>41</v>
      </c>
      <c r="O43" s="158" t="s">
        <v>89</v>
      </c>
      <c r="P43" s="159"/>
      <c r="Q43" s="159"/>
      <c r="R43" s="159"/>
      <c r="S43" s="125"/>
      <c r="T43" s="144"/>
      <c r="U43" s="24"/>
      <c r="V43" s="4"/>
      <c r="W43" s="4"/>
      <c r="X43" s="4"/>
      <c r="Y43" s="4"/>
      <c r="Z43" s="4"/>
      <c r="AA43" s="4"/>
      <c r="AB43" s="4"/>
      <c r="AC43" s="4"/>
    </row>
    <row r="44" spans="1:29" x14ac:dyDescent="0.3">
      <c r="A44" s="41">
        <v>31</v>
      </c>
      <c r="B44" s="138"/>
      <c r="C44" s="23"/>
      <c r="D44" s="154"/>
      <c r="E44" s="155"/>
      <c r="F44" s="155"/>
      <c r="G44" s="155"/>
      <c r="H44" s="155"/>
      <c r="I44" s="155"/>
      <c r="J44" s="155"/>
      <c r="K44" s="65"/>
      <c r="L44" s="68">
        <v>71</v>
      </c>
      <c r="M44" s="137"/>
      <c r="N44" s="20"/>
      <c r="O44" s="60" t="s">
        <v>90</v>
      </c>
      <c r="P44" s="126"/>
      <c r="Q44" s="157"/>
      <c r="R44" s="20" t="s">
        <v>91</v>
      </c>
      <c r="S44" s="125"/>
      <c r="T44" s="144"/>
      <c r="U44" s="24"/>
      <c r="V44" s="4"/>
      <c r="W44" s="4"/>
      <c r="X44" s="4"/>
      <c r="Y44" s="4"/>
      <c r="Z44" s="4"/>
      <c r="AA44" s="4"/>
      <c r="AB44" s="4"/>
      <c r="AC44" s="4"/>
    </row>
    <row r="45" spans="1:29" x14ac:dyDescent="0.3">
      <c r="A45" s="58"/>
      <c r="B45" s="55"/>
      <c r="C45" s="54"/>
      <c r="D45" s="62"/>
      <c r="E45" s="62"/>
      <c r="F45" s="67"/>
      <c r="G45" s="67"/>
      <c r="H45" s="67"/>
      <c r="I45" s="67"/>
      <c r="J45" s="73"/>
      <c r="K45" s="73"/>
      <c r="L45" s="68">
        <v>72</v>
      </c>
      <c r="M45" s="137"/>
      <c r="N45" s="108" t="s">
        <v>41</v>
      </c>
      <c r="O45" s="60" t="s">
        <v>92</v>
      </c>
      <c r="P45" s="60"/>
      <c r="Q45" s="60"/>
      <c r="R45" s="126"/>
      <c r="S45" s="157"/>
      <c r="T45" s="157"/>
      <c r="U45" s="24"/>
      <c r="V45" s="4"/>
      <c r="W45" s="4"/>
      <c r="X45" s="4"/>
      <c r="Y45" s="4"/>
      <c r="Z45" s="4"/>
      <c r="AA45" s="4"/>
      <c r="AB45" s="4"/>
      <c r="AC45" s="4"/>
    </row>
    <row r="46" spans="1:29" ht="12.7" customHeight="1" x14ac:dyDescent="0.3">
      <c r="A46" s="41">
        <v>32</v>
      </c>
      <c r="B46" s="136" t="s">
        <v>93</v>
      </c>
      <c r="C46" s="20" t="s">
        <v>41</v>
      </c>
      <c r="D46" s="60" t="s">
        <v>53</v>
      </c>
      <c r="E46" s="133" t="s">
        <v>135</v>
      </c>
      <c r="F46" s="133"/>
      <c r="G46" s="133"/>
      <c r="H46" s="133"/>
      <c r="I46" s="133"/>
      <c r="J46" s="133"/>
      <c r="K46" s="65"/>
      <c r="L46" s="68">
        <v>73</v>
      </c>
      <c r="M46" s="138"/>
      <c r="N46" s="20"/>
      <c r="O46" s="145"/>
      <c r="P46" s="146"/>
      <c r="Q46" s="146"/>
      <c r="R46" s="146"/>
      <c r="S46" s="146"/>
      <c r="T46" s="146"/>
      <c r="U46" s="24"/>
      <c r="V46" s="4"/>
      <c r="W46" s="4"/>
      <c r="X46" s="4"/>
      <c r="Y46" s="4"/>
      <c r="Z46" s="4"/>
      <c r="AA46" s="4"/>
      <c r="AB46" s="4"/>
      <c r="AC46" s="4"/>
    </row>
    <row r="47" spans="1:29" x14ac:dyDescent="0.3">
      <c r="A47" s="41">
        <v>33</v>
      </c>
      <c r="B47" s="137"/>
      <c r="C47" s="20" t="s">
        <v>41</v>
      </c>
      <c r="D47" s="60" t="s">
        <v>58</v>
      </c>
      <c r="E47" s="123"/>
      <c r="F47" s="123"/>
      <c r="G47" s="109" t="s">
        <v>94</v>
      </c>
      <c r="H47" s="105"/>
      <c r="I47" s="123"/>
      <c r="J47" s="152"/>
      <c r="K47" s="65"/>
      <c r="L47" s="81"/>
      <c r="M47" s="54"/>
      <c r="N47" s="107"/>
      <c r="O47" s="62"/>
      <c r="P47" s="62"/>
      <c r="Q47" s="49"/>
      <c r="R47" s="73"/>
      <c r="S47" s="73"/>
      <c r="T47" s="73"/>
      <c r="U47" s="80"/>
      <c r="V47" s="4"/>
      <c r="W47" s="4"/>
      <c r="X47" s="4"/>
      <c r="Y47" s="4"/>
      <c r="Z47" s="4"/>
      <c r="AA47" s="4"/>
      <c r="AB47" s="4"/>
      <c r="AC47" s="4"/>
    </row>
    <row r="48" spans="1:29" ht="12.7" customHeight="1" x14ac:dyDescent="0.3">
      <c r="A48" s="41">
        <v>34</v>
      </c>
      <c r="B48" s="137"/>
      <c r="C48" s="20" t="s">
        <v>41</v>
      </c>
      <c r="D48" s="60" t="s">
        <v>95</v>
      </c>
      <c r="E48" s="60"/>
      <c r="F48" s="65"/>
      <c r="G48" s="162"/>
      <c r="H48" s="162"/>
      <c r="I48" s="162"/>
      <c r="J48" s="162"/>
      <c r="K48" s="65"/>
      <c r="L48" s="68">
        <v>74</v>
      </c>
      <c r="M48" s="136" t="s">
        <v>96</v>
      </c>
      <c r="N48" s="108"/>
      <c r="O48" s="60" t="s">
        <v>53</v>
      </c>
      <c r="P48" s="125"/>
      <c r="Q48" s="144"/>
      <c r="R48" s="20" t="s">
        <v>97</v>
      </c>
      <c r="S48" s="125"/>
      <c r="T48" s="144"/>
      <c r="U48" s="24"/>
      <c r="V48" s="4"/>
      <c r="W48" s="4"/>
      <c r="X48" s="4"/>
      <c r="Y48" s="4"/>
      <c r="Z48" s="4"/>
      <c r="AA48" s="4"/>
      <c r="AB48" s="4"/>
      <c r="AC48" s="4"/>
    </row>
    <row r="49" spans="1:29" x14ac:dyDescent="0.3">
      <c r="A49" s="41">
        <v>35</v>
      </c>
      <c r="B49" s="137"/>
      <c r="C49" s="20" t="s">
        <v>41</v>
      </c>
      <c r="D49" s="60" t="s">
        <v>98</v>
      </c>
      <c r="E49" s="60"/>
      <c r="F49" s="65"/>
      <c r="G49" s="65"/>
      <c r="H49" s="123"/>
      <c r="I49" s="123"/>
      <c r="J49" s="123"/>
      <c r="K49" s="65"/>
      <c r="L49" s="68">
        <v>75</v>
      </c>
      <c r="M49" s="137"/>
      <c r="N49" s="108" t="s">
        <v>41</v>
      </c>
      <c r="O49" s="60" t="s">
        <v>56</v>
      </c>
      <c r="P49" s="60"/>
      <c r="Q49" s="126"/>
      <c r="R49" s="157"/>
      <c r="S49" s="157"/>
      <c r="T49" s="157"/>
      <c r="U49" s="24"/>
      <c r="V49" s="4"/>
      <c r="W49" s="4"/>
      <c r="X49" s="52" t="s">
        <v>99</v>
      </c>
      <c r="Y49" s="4">
        <v>0.88360000000000005</v>
      </c>
      <c r="Z49" s="4"/>
      <c r="AA49" s="4"/>
      <c r="AB49" s="4"/>
      <c r="AC49" s="4"/>
    </row>
    <row r="50" spans="1:29" x14ac:dyDescent="0.3">
      <c r="A50" s="41">
        <v>36</v>
      </c>
      <c r="B50" s="137"/>
      <c r="C50" s="20" t="s">
        <v>41</v>
      </c>
      <c r="D50" s="60" t="str">
        <f>IF(AA52,X52,Y52)</f>
        <v>Rat. Cv</v>
      </c>
      <c r="E50" s="160"/>
      <c r="F50" s="161"/>
      <c r="G50" s="20" t="s">
        <v>100</v>
      </c>
      <c r="H50" s="116"/>
      <c r="I50" s="20" t="s">
        <v>101</v>
      </c>
      <c r="J50" s="117"/>
      <c r="K50" s="65"/>
      <c r="L50" s="68">
        <v>76</v>
      </c>
      <c r="M50" s="137"/>
      <c r="N50" s="20"/>
      <c r="O50" s="60" t="s">
        <v>102</v>
      </c>
      <c r="P50" s="60"/>
      <c r="Q50" s="60"/>
      <c r="R50" s="125"/>
      <c r="S50" s="144"/>
      <c r="T50" s="144"/>
      <c r="U50" s="24"/>
      <c r="V50" s="4"/>
      <c r="W50" s="4"/>
      <c r="X50" s="52" t="s">
        <v>100</v>
      </c>
      <c r="Y50" s="4">
        <f>IF(Y49&gt;0,SQRT(Y49),"")</f>
        <v>0.94000000000000006</v>
      </c>
      <c r="Z50" s="4"/>
      <c r="AA50" s="4"/>
      <c r="AB50" s="4"/>
      <c r="AC50" s="4"/>
    </row>
    <row r="51" spans="1:29" x14ac:dyDescent="0.3">
      <c r="A51" s="41">
        <v>37</v>
      </c>
      <c r="B51" s="137"/>
      <c r="C51" s="20" t="s">
        <v>41</v>
      </c>
      <c r="D51" s="60" t="s">
        <v>103</v>
      </c>
      <c r="E51" s="60"/>
      <c r="F51" s="82"/>
      <c r="G51" s="82"/>
      <c r="H51" s="135"/>
      <c r="I51" s="153"/>
      <c r="J51" s="153"/>
      <c r="K51" s="65"/>
      <c r="L51" s="68">
        <v>77</v>
      </c>
      <c r="M51" s="137"/>
      <c r="N51" s="20"/>
      <c r="O51" s="60" t="s">
        <v>104</v>
      </c>
      <c r="P51" s="60"/>
      <c r="Q51" s="60"/>
      <c r="R51" s="125"/>
      <c r="S51" s="144"/>
      <c r="T51" s="144"/>
      <c r="U51" s="24"/>
      <c r="V51" s="4"/>
      <c r="W51" s="4"/>
      <c r="X51" s="17" t="s">
        <v>136</v>
      </c>
      <c r="Y51" s="4"/>
      <c r="Z51" s="4"/>
      <c r="AA51" s="4" t="s">
        <v>105</v>
      </c>
      <c r="AB51" s="4"/>
      <c r="AC51" s="4"/>
    </row>
    <row r="52" spans="1:29" x14ac:dyDescent="0.3">
      <c r="A52" s="41">
        <v>38</v>
      </c>
      <c r="B52" s="137"/>
      <c r="C52" s="20" t="s">
        <v>41</v>
      </c>
      <c r="D52" s="60" t="s">
        <v>106</v>
      </c>
      <c r="E52" s="60"/>
      <c r="F52" s="82"/>
      <c r="G52" s="82"/>
      <c r="H52" s="123"/>
      <c r="I52" s="152"/>
      <c r="J52" s="152"/>
      <c r="K52" s="65"/>
      <c r="L52" s="68">
        <v>78</v>
      </c>
      <c r="M52" s="138"/>
      <c r="N52" s="20"/>
      <c r="O52" s="145"/>
      <c r="P52" s="146"/>
      <c r="Q52" s="146"/>
      <c r="R52" s="146"/>
      <c r="S52" s="146"/>
      <c r="T52" s="146"/>
      <c r="U52" s="24"/>
      <c r="V52" s="4"/>
      <c r="W52" s="4"/>
      <c r="X52" s="4" t="s">
        <v>107</v>
      </c>
      <c r="Y52" s="4" t="s">
        <v>108</v>
      </c>
      <c r="Z52" s="4"/>
      <c r="AA52" s="4" t="b">
        <f>X51="Kvs"</f>
        <v>0</v>
      </c>
      <c r="AB52" s="4"/>
      <c r="AC52" s="4"/>
    </row>
    <row r="53" spans="1:29" x14ac:dyDescent="0.3">
      <c r="A53" s="41">
        <v>39</v>
      </c>
      <c r="B53" s="137"/>
      <c r="C53" s="20" t="s">
        <v>41</v>
      </c>
      <c r="D53" s="60" t="s">
        <v>109</v>
      </c>
      <c r="E53" s="60"/>
      <c r="F53" s="65"/>
      <c r="G53" s="65"/>
      <c r="H53" s="123"/>
      <c r="I53" s="152"/>
      <c r="J53" s="152"/>
      <c r="K53" s="65"/>
      <c r="L53" s="81"/>
      <c r="M53" s="54"/>
      <c r="N53" s="107"/>
      <c r="O53" s="62"/>
      <c r="P53" s="62"/>
      <c r="Q53" s="49"/>
      <c r="R53" s="73"/>
      <c r="S53" s="73"/>
      <c r="T53" s="73"/>
      <c r="U53" s="80"/>
      <c r="V53" s="4"/>
      <c r="W53" s="4"/>
      <c r="X53" s="4"/>
      <c r="Y53" s="4"/>
      <c r="Z53" s="4"/>
      <c r="AA53" s="4"/>
      <c r="AB53" s="4"/>
      <c r="AC53" s="4"/>
    </row>
    <row r="54" spans="1:29" ht="12.7" customHeight="1" x14ac:dyDescent="0.3">
      <c r="A54" s="41">
        <v>40</v>
      </c>
      <c r="B54" s="137"/>
      <c r="C54" s="20" t="s">
        <v>41</v>
      </c>
      <c r="D54" s="60" t="s">
        <v>110</v>
      </c>
      <c r="E54" s="60"/>
      <c r="F54" s="82"/>
      <c r="G54" s="135"/>
      <c r="H54" s="153"/>
      <c r="I54" s="153"/>
      <c r="J54" s="153"/>
      <c r="K54" s="65"/>
      <c r="L54" s="68">
        <v>79</v>
      </c>
      <c r="M54" s="136" t="s">
        <v>111</v>
      </c>
      <c r="N54" s="108" t="s">
        <v>41</v>
      </c>
      <c r="O54" s="60" t="s">
        <v>56</v>
      </c>
      <c r="P54" s="60"/>
      <c r="Q54" s="125"/>
      <c r="R54" s="144"/>
      <c r="S54" s="144"/>
      <c r="T54" s="144"/>
      <c r="U54" s="24"/>
      <c r="V54" s="4"/>
      <c r="W54" s="4"/>
      <c r="X54" s="4"/>
      <c r="Y54" s="4"/>
      <c r="Z54" s="4"/>
      <c r="AA54" s="4"/>
      <c r="AB54" s="4"/>
      <c r="AC54" s="4"/>
    </row>
    <row r="55" spans="1:29" x14ac:dyDescent="0.3">
      <c r="A55" s="41">
        <v>41</v>
      </c>
      <c r="B55" s="137"/>
      <c r="C55" s="20"/>
      <c r="D55" s="154"/>
      <c r="E55" s="155"/>
      <c r="F55" s="155"/>
      <c r="G55" s="155"/>
      <c r="H55" s="155"/>
      <c r="I55" s="155"/>
      <c r="J55" s="155"/>
      <c r="K55" s="65"/>
      <c r="L55" s="68">
        <v>80</v>
      </c>
      <c r="M55" s="137"/>
      <c r="N55" s="108" t="s">
        <v>41</v>
      </c>
      <c r="O55" s="60" t="s">
        <v>112</v>
      </c>
      <c r="P55" s="60"/>
      <c r="Q55" s="125"/>
      <c r="R55" s="144"/>
      <c r="S55" s="144"/>
      <c r="T55" s="144"/>
      <c r="U55" s="24"/>
      <c r="V55" s="4"/>
      <c r="W55" s="4"/>
      <c r="X55" s="4"/>
      <c r="Y55" s="4"/>
      <c r="Z55" s="4"/>
      <c r="AA55" s="4"/>
      <c r="AB55" s="4"/>
      <c r="AC55" s="4"/>
    </row>
    <row r="56" spans="1:29" x14ac:dyDescent="0.3">
      <c r="A56" s="41">
        <v>42</v>
      </c>
      <c r="B56" s="138"/>
      <c r="C56" s="20"/>
      <c r="D56" s="156"/>
      <c r="E56" s="129"/>
      <c r="F56" s="129"/>
      <c r="G56" s="129"/>
      <c r="H56" s="129"/>
      <c r="I56" s="129"/>
      <c r="J56" s="129"/>
      <c r="K56" s="65"/>
      <c r="L56" s="68">
        <v>81</v>
      </c>
      <c r="M56" s="137"/>
      <c r="N56" s="20"/>
      <c r="O56" s="60" t="s">
        <v>113</v>
      </c>
      <c r="P56" s="126"/>
      <c r="Q56" s="157"/>
      <c r="R56" s="20" t="s">
        <v>90</v>
      </c>
      <c r="S56" s="125"/>
      <c r="T56" s="144"/>
      <c r="U56" s="24"/>
      <c r="V56" s="4"/>
      <c r="W56" s="4"/>
      <c r="X56" s="4"/>
      <c r="Y56" s="4"/>
      <c r="Z56" s="4"/>
      <c r="AA56" s="4"/>
      <c r="AB56" s="4"/>
      <c r="AC56" s="4"/>
    </row>
    <row r="57" spans="1:29" x14ac:dyDescent="0.3">
      <c r="A57" s="58"/>
      <c r="B57" s="54"/>
      <c r="C57" s="54"/>
      <c r="D57" s="62"/>
      <c r="E57" s="79"/>
      <c r="F57" s="73"/>
      <c r="G57" s="73"/>
      <c r="H57" s="73"/>
      <c r="I57" s="73"/>
      <c r="J57" s="73"/>
      <c r="K57" s="73"/>
      <c r="L57" s="83">
        <v>82</v>
      </c>
      <c r="M57" s="138"/>
      <c r="N57" s="20"/>
      <c r="O57" s="145"/>
      <c r="P57" s="146"/>
      <c r="Q57" s="146"/>
      <c r="R57" s="146"/>
      <c r="S57" s="146"/>
      <c r="T57" s="146"/>
      <c r="U57" s="24"/>
      <c r="V57" s="4"/>
      <c r="W57" s="4"/>
      <c r="X57" s="4"/>
      <c r="Y57" s="4"/>
      <c r="Z57" s="4"/>
      <c r="AA57" s="4"/>
      <c r="AB57" s="4"/>
      <c r="AC57" s="4"/>
    </row>
    <row r="58" spans="1:29" ht="12.7" customHeight="1" x14ac:dyDescent="0.3">
      <c r="A58" s="41">
        <v>43</v>
      </c>
      <c r="B58" s="136" t="s">
        <v>114</v>
      </c>
      <c r="C58" s="20"/>
      <c r="D58" s="139" t="s">
        <v>115</v>
      </c>
      <c r="E58" s="140"/>
      <c r="F58" s="114"/>
      <c r="G58" s="60" t="s">
        <v>116</v>
      </c>
      <c r="H58" s="114"/>
      <c r="I58" s="20" t="s">
        <v>117</v>
      </c>
      <c r="J58" s="114"/>
      <c r="K58" s="65"/>
      <c r="L58" s="84"/>
      <c r="M58" s="11"/>
      <c r="N58" s="105"/>
      <c r="O58" s="59"/>
      <c r="P58" s="59"/>
      <c r="Q58" s="49"/>
      <c r="R58" s="64"/>
      <c r="S58" s="64"/>
      <c r="T58" s="64"/>
      <c r="U58" s="80"/>
      <c r="V58" s="4"/>
      <c r="W58" s="4"/>
      <c r="X58" s="4"/>
      <c r="Y58" s="4"/>
      <c r="Z58" s="4"/>
      <c r="AA58" s="4"/>
      <c r="AB58" s="4"/>
      <c r="AC58" s="4"/>
    </row>
    <row r="59" spans="1:29" ht="12.7" customHeight="1" x14ac:dyDescent="0.3">
      <c r="A59" s="41">
        <v>44</v>
      </c>
      <c r="B59" s="137"/>
      <c r="C59" s="20"/>
      <c r="D59" s="141"/>
      <c r="E59" s="142"/>
      <c r="F59" s="142"/>
      <c r="G59" s="142"/>
      <c r="H59" s="142"/>
      <c r="I59" s="142"/>
      <c r="J59" s="142"/>
      <c r="K59" s="65"/>
      <c r="L59" s="66">
        <v>83</v>
      </c>
      <c r="M59" s="136" t="s">
        <v>118</v>
      </c>
      <c r="N59" s="109" t="s">
        <v>41</v>
      </c>
      <c r="O59" s="61" t="s">
        <v>119</v>
      </c>
      <c r="P59" s="61"/>
      <c r="Q59" s="60"/>
      <c r="R59" s="125"/>
      <c r="S59" s="144"/>
      <c r="T59" s="144"/>
      <c r="U59" s="15"/>
      <c r="V59" s="4"/>
      <c r="W59" s="4"/>
      <c r="X59" s="4"/>
      <c r="Y59" s="4"/>
      <c r="Z59" s="4"/>
      <c r="AA59" s="4"/>
      <c r="AB59" s="4"/>
      <c r="AC59" s="4"/>
    </row>
    <row r="60" spans="1:29" x14ac:dyDescent="0.3">
      <c r="A60" s="41">
        <v>45</v>
      </c>
      <c r="B60" s="137"/>
      <c r="C60" s="20"/>
      <c r="D60" s="130"/>
      <c r="E60" s="131"/>
      <c r="F60" s="131"/>
      <c r="G60" s="131"/>
      <c r="H60" s="131"/>
      <c r="I60" s="131"/>
      <c r="J60" s="131"/>
      <c r="K60" s="65"/>
      <c r="L60" s="68">
        <v>84</v>
      </c>
      <c r="M60" s="137"/>
      <c r="N60" s="20"/>
      <c r="O60" s="60" t="s">
        <v>120</v>
      </c>
      <c r="P60" s="60"/>
      <c r="Q60" s="60"/>
      <c r="R60" s="125"/>
      <c r="S60" s="144"/>
      <c r="T60" s="144"/>
      <c r="U60" s="24"/>
      <c r="V60" s="4"/>
      <c r="W60" s="4"/>
      <c r="X60" s="4"/>
      <c r="Y60" s="4"/>
      <c r="Z60" s="4"/>
      <c r="AA60" s="4"/>
      <c r="AB60" s="4"/>
      <c r="AC60" s="4"/>
    </row>
    <row r="61" spans="1:29" x14ac:dyDescent="0.3">
      <c r="A61" s="41">
        <v>46</v>
      </c>
      <c r="B61" s="137"/>
      <c r="C61" s="20"/>
      <c r="D61" s="130"/>
      <c r="E61" s="131"/>
      <c r="F61" s="131"/>
      <c r="G61" s="131"/>
      <c r="H61" s="131"/>
      <c r="I61" s="131"/>
      <c r="J61" s="131"/>
      <c r="K61" s="65"/>
      <c r="L61" s="68">
        <v>85</v>
      </c>
      <c r="M61" s="137"/>
      <c r="N61" s="20"/>
      <c r="O61" s="145"/>
      <c r="P61" s="146"/>
      <c r="Q61" s="146"/>
      <c r="R61" s="146"/>
      <c r="S61" s="146"/>
      <c r="T61" s="146"/>
      <c r="U61" s="24"/>
      <c r="V61" s="4"/>
      <c r="W61" s="4"/>
      <c r="X61" s="4"/>
      <c r="Y61" s="4"/>
      <c r="Z61" s="4"/>
      <c r="AA61" s="4"/>
      <c r="AB61" s="4"/>
      <c r="AC61" s="4"/>
    </row>
    <row r="62" spans="1:29" ht="14.55" thickBot="1" x14ac:dyDescent="0.35">
      <c r="A62" s="41">
        <v>47</v>
      </c>
      <c r="B62" s="137"/>
      <c r="C62" s="20"/>
      <c r="D62" s="130"/>
      <c r="E62" s="131"/>
      <c r="F62" s="131"/>
      <c r="G62" s="131"/>
      <c r="H62" s="131"/>
      <c r="I62" s="131"/>
      <c r="J62" s="131"/>
      <c r="K62" s="65"/>
      <c r="L62" s="85">
        <v>86</v>
      </c>
      <c r="M62" s="143"/>
      <c r="N62" s="7"/>
      <c r="O62" s="147"/>
      <c r="P62" s="148"/>
      <c r="Q62" s="148"/>
      <c r="R62" s="148"/>
      <c r="S62" s="148"/>
      <c r="T62" s="148"/>
      <c r="U62" s="86"/>
      <c r="V62" s="4"/>
      <c r="W62" s="4"/>
      <c r="X62" s="4"/>
      <c r="Y62" s="4"/>
      <c r="Z62" s="4"/>
      <c r="AA62" s="4"/>
      <c r="AB62" s="4"/>
      <c r="AC62" s="4"/>
    </row>
    <row r="63" spans="1:29" ht="14.55" thickTop="1" x14ac:dyDescent="0.3">
      <c r="A63" s="41">
        <v>48</v>
      </c>
      <c r="B63" s="137"/>
      <c r="C63" s="20"/>
      <c r="D63" s="130"/>
      <c r="E63" s="131"/>
      <c r="F63" s="131"/>
      <c r="G63" s="131"/>
      <c r="H63" s="131"/>
      <c r="I63" s="131"/>
      <c r="J63" s="131"/>
      <c r="K63" s="65"/>
      <c r="L63" s="87" t="s">
        <v>121</v>
      </c>
      <c r="M63" s="88"/>
      <c r="N63" s="89"/>
      <c r="O63" s="45" t="s">
        <v>8</v>
      </c>
      <c r="P63" s="90"/>
      <c r="Q63" s="91" t="s">
        <v>122</v>
      </c>
      <c r="R63" s="91" t="s">
        <v>123</v>
      </c>
      <c r="S63" s="149" t="s">
        <v>124</v>
      </c>
      <c r="T63" s="150"/>
      <c r="U63" s="151"/>
      <c r="V63" s="4"/>
      <c r="W63" s="4"/>
      <c r="X63" s="4"/>
      <c r="Y63" s="4"/>
      <c r="Z63" s="4"/>
      <c r="AA63" s="4"/>
      <c r="AB63" s="4"/>
      <c r="AC63" s="4"/>
    </row>
    <row r="64" spans="1:29" x14ac:dyDescent="0.3">
      <c r="A64" s="41">
        <v>49</v>
      </c>
      <c r="B64" s="137"/>
      <c r="C64" s="20"/>
      <c r="D64" s="130"/>
      <c r="E64" s="131"/>
      <c r="F64" s="131"/>
      <c r="G64" s="131"/>
      <c r="H64" s="131"/>
      <c r="I64" s="131"/>
      <c r="J64" s="131"/>
      <c r="K64" s="65"/>
      <c r="L64" s="132"/>
      <c r="M64" s="129"/>
      <c r="N64" s="128"/>
      <c r="O64" s="127"/>
      <c r="P64" s="128"/>
      <c r="Q64" s="56"/>
      <c r="R64" s="57"/>
      <c r="S64" s="127"/>
      <c r="T64" s="129"/>
      <c r="U64" s="128"/>
      <c r="V64" s="4"/>
      <c r="W64" s="4"/>
      <c r="X64" s="4"/>
      <c r="Y64" s="4"/>
      <c r="Z64" s="4"/>
      <c r="AA64" s="4"/>
      <c r="AB64" s="4"/>
      <c r="AC64" s="4"/>
    </row>
    <row r="65" spans="1:29" x14ac:dyDescent="0.3">
      <c r="A65" s="41">
        <v>50</v>
      </c>
      <c r="B65" s="137"/>
      <c r="C65" s="20"/>
      <c r="D65" s="130"/>
      <c r="E65" s="131"/>
      <c r="F65" s="131"/>
      <c r="G65" s="131"/>
      <c r="H65" s="131"/>
      <c r="I65" s="131"/>
      <c r="J65" s="131"/>
      <c r="K65" s="65"/>
      <c r="L65" s="132"/>
      <c r="M65" s="129"/>
      <c r="N65" s="128"/>
      <c r="O65" s="127"/>
      <c r="P65" s="128"/>
      <c r="Q65" s="56"/>
      <c r="R65" s="57"/>
      <c r="S65" s="127"/>
      <c r="T65" s="129"/>
      <c r="U65" s="128"/>
      <c r="V65" s="4"/>
      <c r="W65" s="4"/>
      <c r="X65" s="4"/>
      <c r="Y65" s="4"/>
      <c r="Z65" s="4"/>
      <c r="AA65" s="4"/>
      <c r="AB65" s="4"/>
      <c r="AC65" s="4"/>
    </row>
    <row r="66" spans="1:29" x14ac:dyDescent="0.3">
      <c r="A66" s="41">
        <v>51</v>
      </c>
      <c r="B66" s="137"/>
      <c r="C66" s="20"/>
      <c r="D66" s="130"/>
      <c r="E66" s="131"/>
      <c r="F66" s="131"/>
      <c r="G66" s="131"/>
      <c r="H66" s="131"/>
      <c r="I66" s="131"/>
      <c r="J66" s="131"/>
      <c r="K66" s="65"/>
      <c r="L66" s="132"/>
      <c r="M66" s="129"/>
      <c r="N66" s="128"/>
      <c r="O66" s="127"/>
      <c r="P66" s="128"/>
      <c r="Q66" s="56"/>
      <c r="R66" s="57"/>
      <c r="S66" s="127"/>
      <c r="T66" s="129"/>
      <c r="U66" s="128"/>
      <c r="V66" s="4"/>
      <c r="W66" s="4"/>
      <c r="X66" s="4"/>
      <c r="Y66" s="4"/>
      <c r="Z66" s="4"/>
      <c r="AA66" s="4"/>
      <c r="AB66" s="4"/>
      <c r="AC66" s="4"/>
    </row>
    <row r="67" spans="1:29" x14ac:dyDescent="0.3">
      <c r="A67" s="92">
        <v>52</v>
      </c>
      <c r="B67" s="138"/>
      <c r="C67" s="55"/>
      <c r="D67" s="130"/>
      <c r="E67" s="131"/>
      <c r="F67" s="131"/>
      <c r="G67" s="131"/>
      <c r="H67" s="131"/>
      <c r="I67" s="131"/>
      <c r="J67" s="131"/>
      <c r="K67" s="67"/>
      <c r="L67" s="132"/>
      <c r="M67" s="129"/>
      <c r="N67" s="128"/>
      <c r="O67" s="127"/>
      <c r="P67" s="128"/>
      <c r="Q67" s="56"/>
      <c r="R67" s="57"/>
      <c r="S67" s="127"/>
      <c r="T67" s="129"/>
      <c r="U67" s="128"/>
      <c r="V67" s="4"/>
      <c r="W67" s="4"/>
      <c r="X67" s="4"/>
      <c r="Y67" s="4"/>
      <c r="Z67" s="4"/>
      <c r="AA67" s="4"/>
      <c r="AB67" s="4"/>
      <c r="AC67" s="4"/>
    </row>
    <row r="68" spans="1:29" x14ac:dyDescent="0.3">
      <c r="A68" s="93" t="s">
        <v>125</v>
      </c>
      <c r="B68" s="5"/>
      <c r="C68" s="5"/>
      <c r="D68" s="60"/>
      <c r="E68" s="60"/>
      <c r="F68" s="6"/>
      <c r="G68" s="6"/>
      <c r="H68" s="6"/>
      <c r="I68" s="6"/>
      <c r="J68" s="6"/>
      <c r="K68" s="6"/>
      <c r="L68" s="185" t="s">
        <v>138</v>
      </c>
      <c r="M68" s="185"/>
      <c r="N68" s="185"/>
      <c r="O68" s="185"/>
      <c r="P68" s="185"/>
      <c r="Q68" s="185"/>
      <c r="R68" s="185"/>
      <c r="S68" s="185"/>
      <c r="T68" s="185"/>
      <c r="U68" s="185"/>
      <c r="V68" s="4"/>
      <c r="W68" s="4"/>
      <c r="X68" s="4"/>
      <c r="Y68" s="4"/>
      <c r="Z68" s="4"/>
      <c r="AA68" s="4"/>
      <c r="AB68" s="4"/>
      <c r="AC68" s="4"/>
    </row>
    <row r="69" spans="1:29" ht="12.7" x14ac:dyDescent="0.2">
      <c r="A69" s="93"/>
      <c r="B69" s="5"/>
      <c r="C69" s="5"/>
      <c r="D69" s="6"/>
      <c r="E69" s="6"/>
      <c r="F69" s="6"/>
      <c r="G69" s="6"/>
      <c r="H69" s="6"/>
      <c r="I69" s="6"/>
      <c r="J69" s="6"/>
      <c r="K69" s="6"/>
      <c r="L69" s="5"/>
      <c r="M69" s="5"/>
      <c r="N69" s="5"/>
      <c r="O69" s="6"/>
      <c r="P69" s="6"/>
      <c r="Q69" s="6"/>
      <c r="R69" s="6"/>
      <c r="S69" s="6"/>
      <c r="T69" s="6"/>
      <c r="U69" s="94"/>
      <c r="V69" s="4"/>
      <c r="W69" s="4"/>
      <c r="X69" s="4"/>
      <c r="Y69" s="4"/>
      <c r="Z69" s="4"/>
      <c r="AA69" s="4"/>
      <c r="AB69" s="4"/>
      <c r="AC69" s="4"/>
    </row>
    <row r="70" spans="1:29" ht="36" x14ac:dyDescent="0.55000000000000004">
      <c r="U70" s="96"/>
    </row>
    <row r="72" spans="1:29" s="99" customFormat="1" ht="15.75" x14ac:dyDescent="0.25">
      <c r="B72" s="97"/>
      <c r="C72" s="98"/>
      <c r="L72" s="98"/>
      <c r="M72" s="98"/>
      <c r="N72" s="98"/>
    </row>
  </sheetData>
  <mergeCells count="155">
    <mergeCell ref="L68:U68"/>
    <mergeCell ref="B12:B23"/>
    <mergeCell ref="K12:N12"/>
    <mergeCell ref="O12:P12"/>
    <mergeCell ref="S12:U12"/>
    <mergeCell ref="K13:N13"/>
    <mergeCell ref="I6:P6"/>
    <mergeCell ref="R6:T6"/>
    <mergeCell ref="I7:P7"/>
    <mergeCell ref="R7:T7"/>
    <mergeCell ref="R8:T8"/>
    <mergeCell ref="I9:P9"/>
    <mergeCell ref="R9:T9"/>
    <mergeCell ref="O13:P13"/>
    <mergeCell ref="S13:U13"/>
    <mergeCell ref="K14:N14"/>
    <mergeCell ref="O14:P14"/>
    <mergeCell ref="S14:U14"/>
    <mergeCell ref="K15:N15"/>
    <mergeCell ref="O15:P15"/>
    <mergeCell ref="S15:U15"/>
    <mergeCell ref="I10:P10"/>
    <mergeCell ref="R10:T10"/>
    <mergeCell ref="D11:O11"/>
    <mergeCell ref="P11:Q11"/>
    <mergeCell ref="R11:S11"/>
    <mergeCell ref="K18:N18"/>
    <mergeCell ref="O18:P18"/>
    <mergeCell ref="S18:U18"/>
    <mergeCell ref="K19:N19"/>
    <mergeCell ref="O19:P19"/>
    <mergeCell ref="S19:U19"/>
    <mergeCell ref="K16:N16"/>
    <mergeCell ref="O16:P16"/>
    <mergeCell ref="S16:U16"/>
    <mergeCell ref="K17:N17"/>
    <mergeCell ref="O17:P17"/>
    <mergeCell ref="S17:U17"/>
    <mergeCell ref="K22:N22"/>
    <mergeCell ref="O22:P22"/>
    <mergeCell ref="S22:U22"/>
    <mergeCell ref="D23:I23"/>
    <mergeCell ref="K23:N23"/>
    <mergeCell ref="O23:P23"/>
    <mergeCell ref="S23:U23"/>
    <mergeCell ref="K20:N20"/>
    <mergeCell ref="O20:P20"/>
    <mergeCell ref="S20:U20"/>
    <mergeCell ref="K21:N21"/>
    <mergeCell ref="O21:P21"/>
    <mergeCell ref="S21:U21"/>
    <mergeCell ref="R31:T31"/>
    <mergeCell ref="R32:T32"/>
    <mergeCell ref="R33:T33"/>
    <mergeCell ref="R35:T35"/>
    <mergeCell ref="R36:T36"/>
    <mergeCell ref="G37:J37"/>
    <mergeCell ref="S37:T37"/>
    <mergeCell ref="B25:B27"/>
    <mergeCell ref="H25:I25"/>
    <mergeCell ref="M25:M38"/>
    <mergeCell ref="H26:I26"/>
    <mergeCell ref="S27:T27"/>
    <mergeCell ref="P28:Q28"/>
    <mergeCell ref="S28:T28"/>
    <mergeCell ref="B29:B44"/>
    <mergeCell ref="R30:T30"/>
    <mergeCell ref="G31:J31"/>
    <mergeCell ref="G38:J38"/>
    <mergeCell ref="O38:T38"/>
    <mergeCell ref="N39:P39"/>
    <mergeCell ref="Q39:T39"/>
    <mergeCell ref="G41:H41"/>
    <mergeCell ref="M41:M46"/>
    <mergeCell ref="P41:T41"/>
    <mergeCell ref="Q42:T42"/>
    <mergeCell ref="G43:J43"/>
    <mergeCell ref="O43:R43"/>
    <mergeCell ref="S48:T48"/>
    <mergeCell ref="Q49:T49"/>
    <mergeCell ref="E50:F50"/>
    <mergeCell ref="R50:T50"/>
    <mergeCell ref="H51:J51"/>
    <mergeCell ref="R51:T51"/>
    <mergeCell ref="S43:T43"/>
    <mergeCell ref="D44:J44"/>
    <mergeCell ref="P44:Q44"/>
    <mergeCell ref="S44:T44"/>
    <mergeCell ref="R45:T45"/>
    <mergeCell ref="O46:T46"/>
    <mergeCell ref="I47:J47"/>
    <mergeCell ref="M48:M52"/>
    <mergeCell ref="P48:Q48"/>
    <mergeCell ref="H52:J52"/>
    <mergeCell ref="O52:T52"/>
    <mergeCell ref="G48:J48"/>
    <mergeCell ref="H49:J49"/>
    <mergeCell ref="H53:J53"/>
    <mergeCell ref="G54:J54"/>
    <mergeCell ref="M54:M57"/>
    <mergeCell ref="Q54:T54"/>
    <mergeCell ref="D55:J55"/>
    <mergeCell ref="Q55:T55"/>
    <mergeCell ref="D56:J56"/>
    <mergeCell ref="P56:Q56"/>
    <mergeCell ref="S56:T56"/>
    <mergeCell ref="O57:T57"/>
    <mergeCell ref="B58:B67"/>
    <mergeCell ref="D58:E58"/>
    <mergeCell ref="D59:J59"/>
    <mergeCell ref="M59:M62"/>
    <mergeCell ref="R59:T59"/>
    <mergeCell ref="D60:J60"/>
    <mergeCell ref="R60:T60"/>
    <mergeCell ref="D61:J61"/>
    <mergeCell ref="B46:B56"/>
    <mergeCell ref="O61:T61"/>
    <mergeCell ref="D62:J62"/>
    <mergeCell ref="O62:T62"/>
    <mergeCell ref="D63:J63"/>
    <mergeCell ref="S63:U63"/>
    <mergeCell ref="D64:J64"/>
    <mergeCell ref="L64:N64"/>
    <mergeCell ref="O64:P64"/>
    <mergeCell ref="S64:U64"/>
    <mergeCell ref="D67:J67"/>
    <mergeCell ref="L67:N67"/>
    <mergeCell ref="O67:P67"/>
    <mergeCell ref="S67:U67"/>
    <mergeCell ref="D65:J65"/>
    <mergeCell ref="L65:N65"/>
    <mergeCell ref="I5:P5"/>
    <mergeCell ref="I8:P8"/>
    <mergeCell ref="P25:T25"/>
    <mergeCell ref="Q26:T26"/>
    <mergeCell ref="P27:Q27"/>
    <mergeCell ref="R29:T29"/>
    <mergeCell ref="O65:P65"/>
    <mergeCell ref="S65:U65"/>
    <mergeCell ref="D66:J66"/>
    <mergeCell ref="L66:N66"/>
    <mergeCell ref="O66:P66"/>
    <mergeCell ref="S66:U66"/>
    <mergeCell ref="E30:G30"/>
    <mergeCell ref="E29:J29"/>
    <mergeCell ref="G32:J32"/>
    <mergeCell ref="G33:J33"/>
    <mergeCell ref="G34:J34"/>
    <mergeCell ref="H35:J35"/>
    <mergeCell ref="H36:J36"/>
    <mergeCell ref="G39:J39"/>
    <mergeCell ref="G40:J40"/>
    <mergeCell ref="G42:J42"/>
    <mergeCell ref="E46:J46"/>
    <mergeCell ref="E47:F47"/>
  </mergeCells>
  <printOptions horizontalCentered="1" verticalCentered="1"/>
  <pageMargins left="0.25" right="0.25" top="0.75" bottom="0.75" header="0.3" footer="0.3"/>
  <pageSetup scale="74" orientation="portrait" r:id="rId1"/>
  <headerFooter alignWithMargins="0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Sheet1!$B$2:$H$2</xm:f>
          </x14:formula1>
          <xm:sqref>J13</xm:sqref>
        </x14:dataValidation>
        <x14:dataValidation type="list" allowBlank="1" showInputMessage="1" showErrorMessage="1">
          <x14:formula1>
            <xm:f>Sheet1!$B$3:$I$3</xm:f>
          </x14:formula1>
          <xm:sqref>J14</xm:sqref>
        </x14:dataValidation>
        <x14:dataValidation type="list" allowBlank="1" showInputMessage="1" showErrorMessage="1">
          <x14:formula1>
            <xm:f>Sheet1!$B$4:$I$4</xm:f>
          </x14:formula1>
          <xm:sqref>J15</xm:sqref>
        </x14:dataValidation>
        <x14:dataValidation type="list" showInputMessage="1" showErrorMessage="1">
          <x14:formula1>
            <xm:f>Sheet1!$B$5:$D$5</xm:f>
          </x14:formula1>
          <xm:sqref>J16</xm:sqref>
        </x14:dataValidation>
        <x14:dataValidation type="list" allowBlank="1" showInputMessage="1" showErrorMessage="1">
          <x14:formula1>
            <xm:f>Sheet1!$B$6:$H$6</xm:f>
          </x14:formula1>
          <xm:sqref>J17</xm:sqref>
        </x14:dataValidation>
        <x14:dataValidation type="list" allowBlank="1" showInputMessage="1" showErrorMessage="1">
          <x14:formula1>
            <xm:f>Sheet1!$B$7:$C$7</xm:f>
          </x14:formula1>
          <xm:sqref>J18</xm:sqref>
        </x14:dataValidation>
        <x14:dataValidation type="list" allowBlank="1" showInputMessage="1" showErrorMessage="1">
          <x14:formula1>
            <xm:f>Sheet1!$B$8:$I$8</xm:f>
          </x14:formula1>
          <xm:sqref>J19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zoomScale="175" zoomScaleNormal="175" workbookViewId="0">
      <selection activeCell="B9" sqref="B9:B11"/>
    </sheetView>
  </sheetViews>
  <sheetFormatPr defaultColWidth="9.109375" defaultRowHeight="15.75" x14ac:dyDescent="0.3"/>
  <cols>
    <col min="1" max="1" width="24.33203125" style="101" customWidth="1"/>
    <col min="2" max="7" width="13.33203125" style="101" customWidth="1"/>
    <col min="8" max="9" width="10.5546875" style="101" bestFit="1" customWidth="1"/>
    <col min="10" max="16384" width="9.109375" style="101"/>
  </cols>
  <sheetData>
    <row r="1" spans="1:9" x14ac:dyDescent="0.25">
      <c r="A1" s="101" t="s">
        <v>26</v>
      </c>
    </row>
    <row r="2" spans="1:9" ht="18" x14ac:dyDescent="0.25">
      <c r="A2" s="103" t="s">
        <v>32</v>
      </c>
      <c r="B2" s="102" t="s">
        <v>142</v>
      </c>
      <c r="C2" s="102" t="s">
        <v>141</v>
      </c>
      <c r="D2" s="102" t="s">
        <v>140</v>
      </c>
      <c r="E2" s="101" t="s">
        <v>143</v>
      </c>
      <c r="F2" s="101" t="s">
        <v>144</v>
      </c>
      <c r="G2" s="101" t="s">
        <v>145</v>
      </c>
      <c r="H2" s="101" t="s">
        <v>146</v>
      </c>
    </row>
    <row r="3" spans="1:9" ht="18" x14ac:dyDescent="0.25">
      <c r="A3" s="103" t="s">
        <v>34</v>
      </c>
      <c r="B3" s="101" t="s">
        <v>129</v>
      </c>
      <c r="C3" s="101" t="s">
        <v>147</v>
      </c>
      <c r="D3" s="101" t="s">
        <v>148</v>
      </c>
      <c r="E3" s="101" t="s">
        <v>149</v>
      </c>
      <c r="F3" s="101" t="s">
        <v>150</v>
      </c>
      <c r="G3" s="101" t="s">
        <v>151</v>
      </c>
      <c r="H3" s="101" t="s">
        <v>152</v>
      </c>
      <c r="I3" s="101" t="s">
        <v>153</v>
      </c>
    </row>
    <row r="4" spans="1:9" ht="18" x14ac:dyDescent="0.25">
      <c r="A4" s="103" t="s">
        <v>35</v>
      </c>
      <c r="B4" s="101" t="s">
        <v>129</v>
      </c>
      <c r="C4" s="101" t="s">
        <v>147</v>
      </c>
      <c r="D4" s="101" t="s">
        <v>148</v>
      </c>
      <c r="E4" s="101" t="s">
        <v>149</v>
      </c>
      <c r="F4" s="101" t="s">
        <v>150</v>
      </c>
      <c r="G4" s="101" t="s">
        <v>151</v>
      </c>
      <c r="H4" s="101" t="s">
        <v>152</v>
      </c>
      <c r="I4" s="101" t="s">
        <v>153</v>
      </c>
    </row>
    <row r="5" spans="1:9" x14ac:dyDescent="0.25">
      <c r="A5" s="103" t="s">
        <v>36</v>
      </c>
      <c r="B5" s="101" t="s">
        <v>154</v>
      </c>
      <c r="C5" s="101" t="s">
        <v>155</v>
      </c>
      <c r="D5" s="101" t="s">
        <v>156</v>
      </c>
    </row>
    <row r="6" spans="1:9" ht="18" x14ac:dyDescent="0.25">
      <c r="A6" s="103" t="s">
        <v>37</v>
      </c>
      <c r="B6" s="101" t="s">
        <v>157</v>
      </c>
      <c r="C6" s="101" t="s">
        <v>158</v>
      </c>
      <c r="D6" s="101" t="s">
        <v>159</v>
      </c>
      <c r="E6" s="101" t="s">
        <v>160</v>
      </c>
      <c r="F6" s="101" t="s">
        <v>161</v>
      </c>
      <c r="G6" s="101" t="s">
        <v>162</v>
      </c>
      <c r="H6" s="101" t="s">
        <v>163</v>
      </c>
    </row>
    <row r="7" spans="1:9" x14ac:dyDescent="0.25">
      <c r="A7" s="103" t="s">
        <v>48</v>
      </c>
      <c r="B7" s="101" t="s">
        <v>164</v>
      </c>
      <c r="C7" s="101" t="s">
        <v>165</v>
      </c>
    </row>
    <row r="8" spans="1:9" ht="18" x14ac:dyDescent="0.25">
      <c r="A8" s="103" t="s">
        <v>39</v>
      </c>
      <c r="B8" s="101" t="s">
        <v>129</v>
      </c>
      <c r="C8" s="101" t="s">
        <v>147</v>
      </c>
      <c r="D8" s="101" t="s">
        <v>148</v>
      </c>
      <c r="E8" s="101" t="s">
        <v>149</v>
      </c>
      <c r="F8" s="101" t="s">
        <v>150</v>
      </c>
      <c r="G8" s="101" t="s">
        <v>151</v>
      </c>
      <c r="H8" s="101" t="s">
        <v>152</v>
      </c>
      <c r="I8" s="101" t="s">
        <v>153</v>
      </c>
    </row>
    <row r="9" spans="1:9" x14ac:dyDescent="0.25">
      <c r="A9" s="103" t="s">
        <v>42</v>
      </c>
      <c r="B9" s="101" t="s">
        <v>131</v>
      </c>
    </row>
    <row r="10" spans="1:9" x14ac:dyDescent="0.25">
      <c r="A10" s="103" t="s">
        <v>43</v>
      </c>
      <c r="B10" s="101" t="s">
        <v>132</v>
      </c>
    </row>
    <row r="11" spans="1:9" x14ac:dyDescent="0.25">
      <c r="A11" s="103" t="s">
        <v>45</v>
      </c>
      <c r="B11" s="101" t="s">
        <v>46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New calculation</vt:lpstr>
      <vt:lpstr>Sheet1</vt:lpstr>
      <vt:lpstr>'New calculation'!Print_Area</vt:lpstr>
    </vt:vector>
  </TitlesOfParts>
  <Company>Badger Meter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CONVAL</dc:title>
  <dc:creator>kettnebh</dc:creator>
  <cp:lastModifiedBy>Administrator</cp:lastModifiedBy>
  <cp:lastPrinted>2013-10-08T16:29:39Z</cp:lastPrinted>
  <dcterms:created xsi:type="dcterms:W3CDTF">2012-12-21T22:32:26Z</dcterms:created>
  <dcterms:modified xsi:type="dcterms:W3CDTF">2015-01-12T16:46:43Z</dcterms:modified>
</cp:coreProperties>
</file>